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CFBE4D7E-AF85-440A-A327-E36FA016D527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EM-357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B16" i="2"/>
  <c r="D16" i="2" s="1"/>
  <c r="B14" i="2"/>
  <c r="D14" i="2" s="1"/>
  <c r="B15" i="2"/>
  <c r="D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<sst xmlns="http://schemas.openxmlformats.org/spreadsheetml/2006/main" count="65" uniqueCount="44">
  <si>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</si>
  <si>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</si>
  <si>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</si>
  <si>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</si>
  <si>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</si>
  <si>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</si>
  <si>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</si>
  <si>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</si>
  <si>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</si>
  <si>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</si>
  <si>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</si>
  <si>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</si>
  <si>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</si>
  <si>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</si>
  <si>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</si>
  <si>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</si>
  <si>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</si>
  <si>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</si>
  <si>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</si>
  <si>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</si>
  <si>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</si>
  <si>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</si>
  <si>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</si>
  <si>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</si>
  <si>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</si>
  <si>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</si>
  <si>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</si>
  <si>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</si>
  <si>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</si>
  <si>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</si>
  <si>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</si>
  <si>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</si>
  <si>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</si>
  <si>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</si>
  <si>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</si>
  <si>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</si>
  <si>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</si>
  <si>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</si>
  <si>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</si>
  <si>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</si>
  <si>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Zielvolumen Elektrophil</t>
  </si>
  <si>
    <t>DCM</t>
  </si>
  <si>
    <t>3M-Py</t>
  </si>
  <si>
    <t>jul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</si>
</sst>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00"/>
    <numFmt numFmtId="165" formatCode="0.00000"/>
    <numFmt numFmtId="166" formatCode="0.0"/>
    <numFmt numFmtId="167" formatCode="0.0000"/>
    <numFmt numFmtId="168" formatCode="0.000000"/>
    <numFmt numFmtId="169" formatCode="0.00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169" fontId="1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142875</xdr:colOff>
          <xdr:row>5</xdr:row>
          <xdr:rowOff>161925</xdr:rowOff>
        </xdr:from>
        <xdr:to>
          <xdr:col>4</xdr:col>
          <xdr:colOff>762000</xdr:colOff>
          <xdr:row>9</xdr:row>
          <xdr:rowOff>95250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304800</xdr:colOff>
          <xdr:row>27</xdr:row>
          <xdr:rowOff>161925</xdr:rowOff>
        </xdr:from>
        <xdr:to>
          <xdr:col>9</xdr:col>
          <xdr:colOff>771525</xdr:colOff>
          <xdr:row>34</xdr:row>
          <xdr:rowOff>85725</xdr:rowOff>
        </xdr:to>
        <xdr:sp macro="" textlink="">
          <xdr:nvSpPr>
            <xdr:cNvPr id="2056" name="Object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0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G9" sqref="G9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25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5.0999999999999996</v>
      </c>
      <c r="C2" s="31" t="s">
        <v>10</v>
      </c>
      <c r="D2" s="46">
        <f>((B2/1000)/E2)*1000</f>
        <v>5.0999999999999996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42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/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4.2085110947905228E-2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1.683404437916209E-3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34</v>
      </c>
      <c r="I10" s="59">
        <v>357</v>
      </c>
      <c r="J10" s="58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41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/>
      <c r="G13" s="1" t="s">
        <v>39</v>
      </c>
      <c r="H13" s="1">
        <f>H16</f>
        <v>642</v>
      </c>
      <c r="I13" s="1" t="s">
        <v>21</v>
      </c>
    </row>
    <row r="14" spans="1:14">
      <c r="A14" s="35">
        <v>5</v>
      </c>
      <c r="B14" s="34">
        <f>B11*C14</f>
        <v>3.3000000000000003E-5</v>
      </c>
      <c r="C14" s="65">
        <f>$H$37*A14</f>
        <v>1.6500000000000001E-5</v>
      </c>
      <c r="D14" s="63">
        <f>($B$9*B14)/$B$7</f>
        <v>0.1960313235294118</v>
      </c>
      <c r="E14" s="20"/>
    </row>
    <row r="15" spans="1:14">
      <c r="A15" s="35">
        <v>8</v>
      </c>
      <c r="B15" s="34">
        <f>$B$11*C15</f>
        <v>5.2800000000000003E-5</v>
      </c>
      <c r="C15" s="65">
        <f>$H$37*A15</f>
        <v>2.6400000000000001E-5</v>
      </c>
      <c r="D15" s="63">
        <f>($B$9*B15)/$B$7</f>
        <v>0.31365011764705891</v>
      </c>
      <c r="E15" s="20"/>
    </row>
    <row r="16" spans="1:14" ht="15">
      <c r="A16" s="35">
        <v>11</v>
      </c>
      <c r="B16" s="34">
        <f>$B$11*C16</f>
        <v>7.2600000000000003E-5</v>
      </c>
      <c r="C16" s="65">
        <f>$H$37*A16</f>
        <v>3.6300000000000001E-5</v>
      </c>
      <c r="D16" s="63">
        <f>($B$9*B16)/$B$7</f>
        <v>0.431268911764706</v>
      </c>
      <c r="E16" s="20"/>
      <c r="F16" s="16"/>
      <c r="G16" s="42" t="s">
        <v>20</v>
      </c>
      <c r="H16" s="53">
        <v>642</v>
      </c>
      <c r="I16" s="14" t="s">
        <v>21</v>
      </c>
    </row>
    <row r="17" spans="1:10" ht="15">
      <c r="A17" s="35">
        <v>14</v>
      </c>
      <c r="B17" s="34">
        <f>$B$11*C17</f>
        <v>9.240000000000001E-5</v>
      </c>
      <c r="C17" s="65">
        <f>$H$37*A17</f>
        <v>4.6200000000000005E-5</v>
      </c>
      <c r="D17" s="63">
        <f>($B$9*B17)/$B$7</f>
        <v>0.54888770588235314</v>
      </c>
      <c r="E17" s="20"/>
      <c r="F17" s="16"/>
      <c r="G17" s="2" t="s">
        <v>22</v>
      </c>
      <c r="H17" s="39">
        <v>150000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0.3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1.4898380588235298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1.9999999999999999E-6</v>
      </c>
      <c r="I21" s="54" t="s">
        <v>5</v>
      </c>
    </row>
    <row r="22" spans="1:10" ht="15">
      <c r="A22" s="17"/>
      <c r="E22" s="16"/>
      <c r="G22" s="15" t="s">
        <v>27</v>
      </c>
      <c r="H22" s="55">
        <v>3.3000000000000002E-6</v>
      </c>
      <c r="I22" s="54" t="s">
        <v>5</v>
      </c>
    </row>
    <row r="23" spans="1:10" ht="15">
      <c r="A23" s="21"/>
      <c r="B23" s="22"/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5.5</v>
      </c>
      <c r="H25" s="1" t="s">
        <v>10</v>
      </c>
      <c r="I25" s="46">
        <f>((G25/1000)/J25)*1000</f>
        <v>5.5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444.32499999999999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43</v>
      </c>
      <c r="J27" s="38"/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1.2378326675293986E-2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1.2378326675293986E-3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40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6.6000000000000003E-6</v>
      </c>
      <c r="H37" s="62">
        <f>H22</f>
        <v>3.3000000000000002E-6</v>
      </c>
      <c r="I37" s="11">
        <f>H37*1000</f>
        <v>3.3E-3</v>
      </c>
      <c r="J37" s="27">
        <f>($G$32*G37)/$G$31</f>
        <v>0.13329749999999999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4</xdr:col>
                <xdr:colOff>142875</xdr:colOff>
                <xdr:row>5</xdr:row>
                <xdr:rowOff>161925</xdr:rowOff>
              </from>
              <to>
                <xdr:col>4</xdr:col>
                <xdr:colOff>762000</xdr:colOff>
                <xdr:row>9</xdr:row>
                <xdr:rowOff>95250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6" r:id="rId6">
          <objectPr defaultSize="0" r:id="rId7">
            <anchor moveWithCells="1">
              <from>
                <xdr:col>8</xdr:col>
                <xdr:colOff>304800</xdr:colOff>
                <xdr:row>27</xdr:row>
                <xdr:rowOff>161925</xdr:rowOff>
              </from>
              <to>
                <xdr:col>9</xdr:col>
                <xdr:colOff>771525</xdr:colOff>
                <xdr:row>34</xdr:row>
                <xdr:rowOff>85725</xdr:rowOff>
              </to>
            </anchor>
          </objectPr>
        </oleObject>
      </mc:Choice>
      <mc:Fallback>
        <oleObject progId="ChemDraw.Document.6.0" shapeId="205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2023-08-20T18:40:59Z</dcterms:modified>
</cp:coreProperties>
</file>