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5540" tabRatio="329"/>
  </bookViews>
  <sheets>
    <sheet name="Sheet1" sheetId="1" r:id="rId1"/>
    <sheet name="SDQ-E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S13" i="3" l="1"/>
  <c r="AS42" i="3"/>
  <c r="AS43" i="3"/>
  <c r="AS44" i="3"/>
  <c r="AS45" i="3"/>
  <c r="AS46" i="3"/>
  <c r="AS47" i="3"/>
  <c r="AN28" i="3"/>
  <c r="AO28" i="3"/>
  <c r="AP28" i="3"/>
  <c r="AQ28" i="3"/>
  <c r="AS28" i="3"/>
  <c r="AS32" i="3"/>
  <c r="AS33" i="3"/>
  <c r="AS34" i="3"/>
  <c r="AS35" i="3"/>
  <c r="AS36" i="3"/>
  <c r="AS37" i="3"/>
  <c r="AS38" i="3"/>
  <c r="AS39" i="3"/>
  <c r="AS40" i="3"/>
  <c r="AS41" i="3"/>
  <c r="P48" i="1"/>
  <c r="P45" i="1"/>
  <c r="P42" i="1"/>
  <c r="O48" i="1"/>
  <c r="O45" i="1"/>
  <c r="O42" i="1"/>
  <c r="R49" i="3"/>
  <c r="M49" i="3"/>
  <c r="L49" i="3"/>
  <c r="K49" i="3"/>
  <c r="I49" i="3"/>
  <c r="H49" i="3"/>
  <c r="G49" i="3"/>
  <c r="F49" i="3"/>
  <c r="E49" i="3"/>
  <c r="D49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32" i="3"/>
  <c r="I43" i="3"/>
  <c r="I44" i="3"/>
  <c r="I45" i="3"/>
  <c r="I47" i="3"/>
  <c r="I33" i="3"/>
  <c r="I34" i="3"/>
  <c r="I35" i="3"/>
  <c r="I36" i="3"/>
  <c r="I37" i="3"/>
  <c r="I38" i="3"/>
  <c r="I39" i="3"/>
  <c r="I40" i="3"/>
  <c r="I41" i="3"/>
  <c r="I42" i="3"/>
  <c r="I32" i="3"/>
  <c r="AS12" i="3"/>
  <c r="AS14" i="3"/>
  <c r="AS15" i="3"/>
  <c r="AS16" i="3"/>
  <c r="AS17" i="3"/>
  <c r="BB28" i="3"/>
  <c r="BB29" i="3"/>
  <c r="AW28" i="3"/>
  <c r="AV28" i="3"/>
  <c r="AU28" i="3"/>
  <c r="AS18" i="3"/>
  <c r="AS19" i="3"/>
  <c r="AS20" i="3"/>
  <c r="AS21" i="3"/>
  <c r="AS22" i="3"/>
  <c r="AS23" i="3"/>
  <c r="AS24" i="3"/>
  <c r="AS25" i="3"/>
  <c r="AR28" i="3"/>
  <c r="AJ28" i="3"/>
  <c r="AJ29" i="3"/>
  <c r="AE28" i="3"/>
  <c r="AD28" i="3"/>
  <c r="AC28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8" i="3"/>
  <c r="Z28" i="3"/>
  <c r="Y28" i="3"/>
  <c r="X28" i="3"/>
  <c r="W28" i="3"/>
  <c r="V28" i="3"/>
  <c r="E28" i="3"/>
  <c r="F28" i="3"/>
  <c r="G28" i="3"/>
  <c r="H28" i="3"/>
  <c r="I17" i="3"/>
  <c r="I18" i="3"/>
  <c r="I19" i="3"/>
  <c r="I20" i="3"/>
  <c r="I21" i="3"/>
  <c r="I22" i="3"/>
  <c r="I23" i="3"/>
  <c r="I24" i="3"/>
  <c r="I25" i="3"/>
  <c r="I16" i="3"/>
  <c r="I28" i="3"/>
  <c r="K28" i="3"/>
  <c r="L28" i="3"/>
  <c r="M28" i="3"/>
  <c r="R28" i="3"/>
  <c r="R29" i="3"/>
  <c r="D28" i="3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42" i="1"/>
  <c r="J22" i="1"/>
  <c r="J23" i="1"/>
  <c r="J24" i="1"/>
  <c r="J25" i="1"/>
  <c r="J26" i="1"/>
  <c r="J27" i="1"/>
  <c r="J28" i="1"/>
  <c r="J29" i="1"/>
  <c r="J31" i="1"/>
  <c r="J32" i="1"/>
  <c r="J33" i="1"/>
  <c r="J35" i="1"/>
  <c r="J37" i="1"/>
  <c r="J36" i="1"/>
  <c r="J45" i="1"/>
  <c r="J48" i="1"/>
  <c r="I7" i="1"/>
  <c r="I9" i="1"/>
  <c r="I10" i="1"/>
  <c r="I11" i="1"/>
  <c r="I12" i="1"/>
  <c r="I13" i="1"/>
  <c r="I14" i="1"/>
  <c r="I15" i="1"/>
  <c r="I16" i="1"/>
  <c r="I17" i="1"/>
  <c r="I18" i="1"/>
  <c r="I19" i="1"/>
  <c r="I20" i="1"/>
  <c r="I42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45" i="1"/>
  <c r="I48" i="1"/>
  <c r="J30" i="1"/>
  <c r="J34" i="1"/>
</calcChain>
</file>

<file path=xl/comments1.xml><?xml version="1.0" encoding="utf-8"?>
<comments xmlns="http://schemas.openxmlformats.org/spreadsheetml/2006/main">
  <authors>
    <author>Guthrie, Lisa G</author>
    <author>julia  mayer</author>
    <author>Lisa Guthrie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0=Junge
1=Mädchen</t>
        </r>
      </text>
    </comment>
    <comment ref="F5" authorId="1">
      <text>
        <r>
          <rPr>
            <b/>
            <sz val="9"/>
            <color indexed="81"/>
            <rFont val="Calibri"/>
            <family val="2"/>
          </rPr>
          <t>0=Aktiv-Gruppe
1=Kontrol-Gruppe</t>
        </r>
      </text>
    </comment>
    <comment ref="I5" authorId="0">
      <text>
        <r>
          <rPr>
            <b/>
            <sz val="9"/>
            <color indexed="81"/>
            <rFont val="Tahoma"/>
            <family val="2"/>
          </rPr>
          <t>Age</t>
        </r>
      </text>
    </comment>
    <comment ref="J5" authorId="0">
      <text>
        <r>
          <rPr>
            <b/>
            <sz val="9"/>
            <color indexed="81"/>
            <rFont val="Tahoma"/>
            <family val="2"/>
          </rPr>
          <t>diagnose in monaten</t>
        </r>
      </text>
    </comment>
    <comment ref="O14" authorId="1">
      <text>
        <r>
          <rPr>
            <b/>
            <sz val="9"/>
            <color indexed="81"/>
            <rFont val="Calibri"/>
            <family val="2"/>
          </rPr>
          <t>2 items fehlen</t>
        </r>
      </text>
    </comment>
    <comment ref="D42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  <comment ref="D43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  <comment ref="D46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</commentList>
</comments>
</file>

<file path=xl/comments2.xml><?xml version="1.0" encoding="utf-8"?>
<comments xmlns="http://schemas.openxmlformats.org/spreadsheetml/2006/main">
  <authors>
    <author>julia  mayer</author>
  </authors>
  <commentList>
    <comment ref="I9" authorId="0">
      <text>
        <r>
          <rPr>
            <b/>
            <sz val="9"/>
            <color indexed="81"/>
            <rFont val="Calibri"/>
            <family val="2"/>
          </rPr>
          <t>0-13 = Normal
14-16 = Grenzwertig
16 + = Auffällig</t>
        </r>
      </text>
    </comment>
    <comment ref="K9" authorId="0">
      <text>
        <r>
          <rPr>
            <b/>
            <sz val="9"/>
            <color indexed="81"/>
            <rFont val="Calibri"/>
            <family val="2"/>
          </rPr>
          <t>0=nein
1=leichte schwierigkeiten
2=deutliche S
3=massive S</t>
        </r>
      </text>
    </comment>
    <comment ref="L9" authorId="0">
      <text>
        <r>
          <rPr>
            <b/>
            <sz val="9"/>
            <color indexed="81"/>
            <rFont val="Calibri"/>
            <family val="2"/>
          </rPr>
          <t>0= weniger als 1 Monat
1= 1-5M
2=6-12M
3 mehr als 1Jahr</t>
        </r>
      </text>
    </comment>
    <comment ref="M9" authorId="0">
      <text>
        <r>
          <rPr>
            <b/>
            <sz val="9"/>
            <color indexed="81"/>
            <rFont val="Calibri"/>
            <family val="2"/>
          </rPr>
          <t>0=gar nicht
1=kaum
2=deutlich
3=massiv</t>
        </r>
      </text>
    </comment>
    <comment ref="N9" authorId="0">
      <text>
        <r>
          <rPr>
            <b/>
            <sz val="9"/>
            <color indexed="81"/>
            <rFont val="Calibri"/>
            <family val="2"/>
          </rPr>
          <t>0=nicht
1=kaum
2=deutlich
3=schwer</t>
        </r>
      </text>
    </comment>
    <comment ref="R9" authorId="0">
      <text>
        <r>
          <rPr>
            <b/>
            <sz val="9"/>
            <color indexed="81"/>
            <rFont val="Calibri"/>
            <family val="2"/>
          </rPr>
          <t>julia  mayer:</t>
        </r>
        <r>
          <rPr>
            <sz val="9"/>
            <color indexed="81"/>
            <rFont val="Calibri"/>
            <family val="2"/>
          </rPr>
          <t xml:space="preserve">
0=kene
1=leichte
2=deutlich
3=schwere</t>
        </r>
      </text>
    </comment>
    <comment ref="AA9" authorId="0">
      <text>
        <r>
          <rPr>
            <b/>
            <sz val="9"/>
            <color indexed="81"/>
            <rFont val="Calibri"/>
            <family val="2"/>
          </rPr>
          <t>0-13 = Normal
14-16 = Grenzwertig
16 + = Auffällig</t>
        </r>
      </text>
    </comment>
    <comment ref="AC9" authorId="0">
      <text>
        <r>
          <rPr>
            <b/>
            <sz val="9"/>
            <color indexed="81"/>
            <rFont val="Calibri"/>
            <family val="2"/>
          </rPr>
          <t>0=nein
1=leichte schwierigkeiten
2=deutliche S
3=massive S</t>
        </r>
      </text>
    </comment>
    <comment ref="AD9" authorId="0">
      <text>
        <r>
          <rPr>
            <b/>
            <sz val="9"/>
            <color indexed="81"/>
            <rFont val="Calibri"/>
            <family val="2"/>
          </rPr>
          <t>0= weniger als 1 Monat
1= 1-5M
2=6-12M
3 mehr als 1Jahr</t>
        </r>
      </text>
    </comment>
    <comment ref="AE9" authorId="0">
      <text>
        <r>
          <rPr>
            <b/>
            <sz val="9"/>
            <color indexed="81"/>
            <rFont val="Calibri"/>
            <family val="2"/>
          </rPr>
          <t>0=gar nicht
1=kaum
2=deutlich
3=massiv</t>
        </r>
      </text>
    </comment>
    <comment ref="AF9" authorId="0">
      <text>
        <r>
          <rPr>
            <b/>
            <sz val="9"/>
            <color indexed="81"/>
            <rFont val="Calibri"/>
            <family val="2"/>
          </rPr>
          <t>0=nicht
1=kaum
2=deutlich
3=schwer</t>
        </r>
      </text>
    </comment>
    <comment ref="AJ9" authorId="0">
      <text>
        <r>
          <rPr>
            <b/>
            <sz val="9"/>
            <color indexed="81"/>
            <rFont val="Calibri"/>
            <family val="2"/>
          </rPr>
          <t>julia  mayer:</t>
        </r>
        <r>
          <rPr>
            <sz val="9"/>
            <color indexed="81"/>
            <rFont val="Calibri"/>
            <family val="2"/>
          </rPr>
          <t xml:space="preserve">
0=kene
1=leichte
2=deutlich
3=schwere</t>
        </r>
      </text>
    </comment>
    <comment ref="AS9" authorId="0">
      <text>
        <r>
          <rPr>
            <b/>
            <sz val="9"/>
            <color indexed="81"/>
            <rFont val="Calibri"/>
            <family val="2"/>
          </rPr>
          <t>0-13 = Normal
14-16 = Grenzwertig
16 + = Auffällig</t>
        </r>
      </text>
    </comment>
    <comment ref="AU9" authorId="0">
      <text>
        <r>
          <rPr>
            <b/>
            <sz val="9"/>
            <color indexed="81"/>
            <rFont val="Calibri"/>
            <family val="2"/>
          </rPr>
          <t>0=nein
1=leichte schwierigkeiten
2=deutliche S
3=massive S</t>
        </r>
      </text>
    </comment>
    <comment ref="AV9" authorId="0">
      <text>
        <r>
          <rPr>
            <b/>
            <sz val="9"/>
            <color indexed="81"/>
            <rFont val="Calibri"/>
            <family val="2"/>
          </rPr>
          <t>0= weniger als 1 Monat
1= 1-5M
2=6-12M
3 mehr als 1Jahr</t>
        </r>
      </text>
    </comment>
    <comment ref="AW9" authorId="0">
      <text>
        <r>
          <rPr>
            <b/>
            <sz val="9"/>
            <color indexed="81"/>
            <rFont val="Calibri"/>
            <family val="2"/>
          </rPr>
          <t>0=gar nicht
1=kaum
2=deutlich
3=massiv</t>
        </r>
      </text>
    </comment>
    <comment ref="AX9" authorId="0">
      <text>
        <r>
          <rPr>
            <b/>
            <sz val="9"/>
            <color indexed="81"/>
            <rFont val="Calibri"/>
            <family val="2"/>
          </rPr>
          <t>0=nicht
1=kaum
2=deutlich
3=schwer</t>
        </r>
      </text>
    </comment>
    <comment ref="BB9" authorId="0">
      <text>
        <r>
          <rPr>
            <b/>
            <sz val="9"/>
            <color indexed="81"/>
            <rFont val="Calibri"/>
            <family val="2"/>
          </rPr>
          <t>julia  mayer:</t>
        </r>
        <r>
          <rPr>
            <sz val="9"/>
            <color indexed="81"/>
            <rFont val="Calibri"/>
            <family val="2"/>
          </rPr>
          <t xml:space="preserve">
0=kene
1=leichte
2=deutlich
3=schwere</t>
        </r>
      </text>
    </comment>
    <comment ref="B15" authorId="0">
      <text>
        <r>
          <rPr>
            <b/>
            <sz val="9"/>
            <color indexed="81"/>
            <rFont val="Calibri"/>
            <family val="2"/>
          </rPr>
          <t>Durchschnittswert v beiden Eltern</t>
        </r>
      </text>
    </comment>
    <comment ref="B16" authorId="0">
      <text>
        <r>
          <rPr>
            <b/>
            <sz val="9"/>
            <color indexed="81"/>
            <rFont val="Calibri"/>
            <family val="2"/>
          </rPr>
          <t>Durchschnitt beide Eltern</t>
        </r>
      </text>
    </comment>
    <comment ref="B17" authorId="0">
      <text>
        <r>
          <rPr>
            <b/>
            <sz val="9"/>
            <color indexed="81"/>
            <rFont val="Calibri"/>
            <family val="2"/>
          </rPr>
          <t>beide Eltern</t>
        </r>
      </text>
    </comment>
    <comment ref="B19" authorId="0">
      <text>
        <r>
          <rPr>
            <b/>
            <sz val="9"/>
            <color indexed="81"/>
            <rFont val="Calibri"/>
            <family val="2"/>
          </rPr>
          <t>beide Eltern</t>
        </r>
      </text>
    </comment>
    <comment ref="B20" authorId="0">
      <text>
        <r>
          <rPr>
            <b/>
            <sz val="9"/>
            <color indexed="81"/>
            <rFont val="Calibri"/>
            <family val="2"/>
          </rPr>
          <t>beide Eltern</t>
        </r>
      </text>
    </comment>
    <comment ref="B21" authorId="0">
      <text>
        <r>
          <rPr>
            <b/>
            <sz val="9"/>
            <color indexed="81"/>
            <rFont val="Calibri"/>
            <family val="2"/>
          </rPr>
          <t>2 FB</t>
        </r>
      </text>
    </comment>
    <comment ref="B22" authorId="0">
      <text>
        <r>
          <rPr>
            <b/>
            <sz val="9"/>
            <color indexed="81"/>
            <rFont val="Calibri"/>
            <family val="2"/>
          </rPr>
          <t>2FB</t>
        </r>
      </text>
    </comment>
    <comment ref="B24" authorId="0">
      <text>
        <r>
          <rPr>
            <b/>
            <sz val="9"/>
            <color indexed="81"/>
            <rFont val="Calibri"/>
            <family val="2"/>
          </rPr>
          <t>2FB</t>
        </r>
      </text>
    </comment>
    <comment ref="V24" authorId="0">
      <text>
        <r>
          <rPr>
            <b/>
            <sz val="9"/>
            <color indexed="81"/>
            <rFont val="Calibri"/>
            <family val="2"/>
          </rPr>
          <t>entschuldigt</t>
        </r>
      </text>
    </comment>
    <comment ref="B25" authorId="0">
      <text>
        <r>
          <rPr>
            <b/>
            <sz val="9"/>
            <color indexed="81"/>
            <rFont val="Calibri"/>
            <family val="2"/>
          </rPr>
          <t>2FB</t>
        </r>
      </text>
    </comment>
  </commentList>
</comments>
</file>

<file path=xl/sharedStrings.xml><?xml version="1.0" encoding="utf-8"?>
<sst xmlns="http://schemas.openxmlformats.org/spreadsheetml/2006/main" count="73" uniqueCount="41">
  <si>
    <t>SBJ</t>
  </si>
  <si>
    <t>a</t>
  </si>
  <si>
    <t>G</t>
  </si>
  <si>
    <t>Age</t>
  </si>
  <si>
    <t>A/K</t>
  </si>
  <si>
    <t xml:space="preserve">Diagnose </t>
  </si>
  <si>
    <t>DoB</t>
  </si>
  <si>
    <t>Diagn. Date</t>
  </si>
  <si>
    <t>d1</t>
  </si>
  <si>
    <t>d6</t>
  </si>
  <si>
    <t>d12</t>
  </si>
  <si>
    <t>STAIK-T</t>
  </si>
  <si>
    <t>d0</t>
  </si>
  <si>
    <t>d13</t>
  </si>
  <si>
    <t>Avrage_A</t>
  </si>
  <si>
    <t>Start Date</t>
  </si>
  <si>
    <t>Average_K</t>
  </si>
  <si>
    <t>Average_G</t>
  </si>
  <si>
    <t>Average_A</t>
  </si>
  <si>
    <t>SDQ-Eltern</t>
  </si>
  <si>
    <t>EP</t>
  </si>
  <si>
    <t>VP</t>
  </si>
  <si>
    <t>HA</t>
  </si>
  <si>
    <t>VPmGA</t>
  </si>
  <si>
    <t>ProS_V</t>
  </si>
  <si>
    <t>Gesamt</t>
  </si>
  <si>
    <t>Belastung</t>
  </si>
  <si>
    <t>Dauer</t>
  </si>
  <si>
    <t>Leiden</t>
  </si>
  <si>
    <t>Situationen</t>
  </si>
  <si>
    <t>Fam_Belastung</t>
  </si>
  <si>
    <t>Freunde</t>
  </si>
  <si>
    <t>Unterricht</t>
  </si>
  <si>
    <t>Freizeit</t>
  </si>
  <si>
    <t>zu Hause</t>
  </si>
  <si>
    <t>Average</t>
  </si>
  <si>
    <t>AVERAGE</t>
  </si>
  <si>
    <t>Fam_Bel.</t>
  </si>
  <si>
    <t>Fam_Bel</t>
  </si>
  <si>
    <t>KONTROL</t>
  </si>
  <si>
    <t>Average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</si>
</sst>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b/>
      <sz val="14"/>
      <color theme="1"/>
      <name val="Calibri"/>
      <scheme val="minor"/>
    </font>
    <font>
      <sz val="11"/>
      <color rgb="FFFF0000"/>
      <name val="Calibri"/>
      <scheme val="minor"/>
    </font>
    <font>
      <b/>
      <sz val="24"/>
      <color theme="1"/>
      <name val="Calibri"/>
      <scheme val="minor"/>
    </font>
    <font>
      <b/>
      <sz val="11"/>
      <color rgb="FFFF0000"/>
      <name val="Calibri"/>
      <scheme val="minor"/>
    </font>
    <font>
      <b/>
      <u/>
      <sz val="11"/>
      <color rgb="FFFF0000"/>
      <name val="Calibri"/>
      <scheme val="minor"/>
    </font>
    <font>
      <sz val="8"/>
      <name val="Calibri"/>
      <family val="2"/>
      <scheme val="minor"/>
    </font>
    <font>
      <sz val="11"/>
      <name val="Arial"/>
    </font>
    <font>
      <b/>
      <sz val="14"/>
      <name val="Arial"/>
    </font>
    <font>
      <sz val="14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b/>
      <u/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8" fillId="0" borderId="0" xfId="0" applyFont="1"/>
    <xf numFmtId="0" fontId="6" fillId="0" borderId="0" xfId="0" applyFont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3" borderId="0" xfId="0" applyFill="1"/>
    <xf numFmtId="0" fontId="6" fillId="0" borderId="0" xfId="0" applyFont="1"/>
    <xf numFmtId="0" fontId="10" fillId="0" borderId="0" xfId="0" applyFont="1"/>
    <xf numFmtId="0" fontId="6" fillId="3" borderId="0" xfId="0" applyFont="1" applyFill="1"/>
    <xf numFmtId="0" fontId="0" fillId="2" borderId="0" xfId="0" applyFill="1"/>
    <xf numFmtId="0" fontId="8" fillId="2" borderId="0" xfId="0" applyFont="1" applyFill="1"/>
    <xf numFmtId="0" fontId="11" fillId="0" borderId="0" xfId="0" applyFont="1"/>
    <xf numFmtId="0" fontId="0" fillId="4" borderId="0" xfId="0" applyFill="1"/>
    <xf numFmtId="0" fontId="8" fillId="4" borderId="0" xfId="0" applyFont="1" applyFill="1"/>
    <xf numFmtId="0" fontId="8" fillId="3" borderId="0" xfId="0" applyFont="1" applyFill="1"/>
    <xf numFmtId="0" fontId="6" fillId="0" borderId="1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3" fillId="5" borderId="0" xfId="0" applyNumberFormat="1" applyFont="1" applyFill="1"/>
    <xf numFmtId="14" fontId="13" fillId="5" borderId="0" xfId="0" applyNumberFormat="1" applyFont="1" applyFill="1"/>
    <xf numFmtId="0" fontId="13" fillId="5" borderId="0" xfId="0" applyNumberFormat="1" applyFont="1" applyFill="1" applyBorder="1"/>
    <xf numFmtId="0" fontId="14" fillId="5" borderId="4" xfId="0" applyNumberFormat="1" applyFont="1" applyFill="1" applyBorder="1" applyAlignment="1">
      <alignment horizontal="center" vertical="center"/>
    </xf>
    <xf numFmtId="0" fontId="15" fillId="5" borderId="5" xfId="0" applyNumberFormat="1" applyFont="1" applyFill="1" applyBorder="1" applyAlignment="1">
      <alignment horizontal="center" vertical="center"/>
    </xf>
    <xf numFmtId="0" fontId="16" fillId="5" borderId="0" xfId="0" applyNumberFormat="1" applyFont="1" applyFill="1" applyBorder="1" applyAlignment="1">
      <alignment horizontal="center" vertical="center"/>
    </xf>
    <xf numFmtId="0" fontId="15" fillId="5" borderId="6" xfId="0" applyNumberFormat="1" applyFont="1" applyFill="1" applyBorder="1" applyAlignment="1">
      <alignment horizontal="center" vertical="center"/>
    </xf>
    <xf numFmtId="0" fontId="15" fillId="5" borderId="7" xfId="0" applyNumberFormat="1" applyFont="1" applyFill="1" applyBorder="1" applyAlignment="1">
      <alignment horizontal="center" vertical="center"/>
    </xf>
    <xf numFmtId="0" fontId="16" fillId="5" borderId="0" xfId="0" applyNumberFormat="1" applyFont="1" applyFill="1"/>
    <xf numFmtId="14" fontId="16" fillId="5" borderId="0" xfId="0" applyNumberFormat="1" applyFont="1" applyFill="1"/>
    <xf numFmtId="0" fontId="16" fillId="5" borderId="0" xfId="0" applyNumberFormat="1" applyFont="1" applyFill="1" applyBorder="1" applyAlignment="1">
      <alignment horizontal="center"/>
    </xf>
    <xf numFmtId="0" fontId="16" fillId="5" borderId="0" xfId="0" applyNumberFormat="1" applyFont="1" applyFill="1" applyAlignment="1">
      <alignment horizontal="right"/>
    </xf>
    <xf numFmtId="14" fontId="16" fillId="5" borderId="0" xfId="0" applyNumberFormat="1" applyFont="1" applyFill="1" applyAlignment="1">
      <alignment horizontal="right"/>
    </xf>
    <xf numFmtId="0" fontId="16" fillId="5" borderId="3" xfId="0" applyNumberFormat="1" applyFont="1" applyFill="1" applyBorder="1" applyAlignment="1">
      <alignment horizontal="center"/>
    </xf>
    <xf numFmtId="0" fontId="13" fillId="5" borderId="0" xfId="0" applyNumberFormat="1" applyFont="1" applyFill="1" applyBorder="1" applyAlignment="1">
      <alignment horizontal="center"/>
    </xf>
    <xf numFmtId="0" fontId="13" fillId="5" borderId="0" xfId="0" applyNumberFormat="1" applyFont="1" applyFill="1" applyBorder="1" applyAlignment="1">
      <alignment horizontal="right"/>
    </xf>
    <xf numFmtId="0" fontId="17" fillId="5" borderId="0" xfId="0" applyNumberFormat="1" applyFont="1" applyFill="1"/>
    <xf numFmtId="0" fontId="18" fillId="5" borderId="0" xfId="0" applyNumberFormat="1" applyFont="1" applyFill="1"/>
    <xf numFmtId="0" fontId="19" fillId="5" borderId="0" xfId="0" applyNumberFormat="1" applyFont="1" applyFill="1"/>
    <xf numFmtId="0" fontId="16" fillId="5" borderId="0" xfId="0" applyNumberFormat="1" applyFont="1" applyFill="1" applyBorder="1"/>
  </cellXfs>
  <cellStyles count="27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3"/>
  <sheetViews>
    <sheetView tabSelected="1" topLeftCell="C1" workbookViewId="0">
      <pane xSplit="7" ySplit="5" topLeftCell="J6" activePane="bottomRight" state="frozenSplit"/>
      <selection activeCell="C1" sqref="C1"/>
      <selection pane="topRight" activeCell="G1" sqref="G1"/>
      <selection pane="bottomLeft" activeCell="C6" sqref="C6"/>
      <selection pane="bottomRight" activeCell="C1" sqref="A1:XFD1048576"/>
    </sheetView>
  </sheetViews>
  <sheetFormatPr baseColWidth="10" defaultColWidth="9.1640625" defaultRowHeight="13" x14ac:dyDescent="0"/>
  <cols>
    <col min="1" max="2" width="9.1640625" style="27"/>
    <col min="3" max="3" width="3" style="27" customWidth="1"/>
    <col min="4" max="5" width="3.6640625" style="27" customWidth="1"/>
    <col min="6" max="7" width="4.33203125" style="27" customWidth="1"/>
    <col min="8" max="8" width="1.5" style="27" customWidth="1"/>
    <col min="9" max="9" width="7.33203125" style="27" customWidth="1"/>
    <col min="10" max="10" width="8.6640625" style="27" customWidth="1"/>
    <col min="11" max="11" width="10.33203125" style="28" customWidth="1"/>
    <col min="12" max="12" width="9.83203125" style="28" customWidth="1"/>
    <col min="13" max="13" width="2.33203125" style="27" customWidth="1"/>
    <col min="14" max="14" width="3.83203125" style="27" customWidth="1"/>
    <col min="15" max="15" width="4.83203125" style="27" customWidth="1"/>
    <col min="16" max="16" width="4.6640625" style="27" customWidth="1"/>
    <col min="17" max="17" width="1.33203125" style="27" customWidth="1"/>
    <col min="18" max="19" width="12" style="29" customWidth="1"/>
    <col min="20" max="16384" width="9.1640625" style="27"/>
  </cols>
  <sheetData>
    <row r="1" spans="1:19">
      <c r="A1" s="27" t="s">
        <v>1</v>
      </c>
    </row>
    <row r="2" spans="1:19">
      <c r="O2" s="30" t="s">
        <v>11</v>
      </c>
      <c r="P2" s="31"/>
      <c r="R2" s="32"/>
    </row>
    <row r="3" spans="1:19" ht="14.25" customHeight="1">
      <c r="O3" s="33"/>
      <c r="P3" s="34"/>
      <c r="R3" s="32"/>
    </row>
    <row r="4" spans="1:19" ht="14.25" customHeight="1">
      <c r="D4" s="35"/>
      <c r="E4" s="35"/>
      <c r="F4" s="35"/>
      <c r="G4" s="35"/>
      <c r="H4" s="35"/>
      <c r="I4" s="35"/>
      <c r="J4" s="35"/>
      <c r="K4" s="36"/>
      <c r="L4" s="36"/>
      <c r="M4" s="35"/>
      <c r="N4" s="35"/>
      <c r="O4" s="35"/>
      <c r="P4" s="35"/>
      <c r="Q4" s="35"/>
      <c r="R4" s="37"/>
      <c r="S4" s="37"/>
    </row>
    <row r="5" spans="1:19">
      <c r="D5" s="38" t="s">
        <v>0</v>
      </c>
      <c r="E5" s="38" t="s">
        <v>2</v>
      </c>
      <c r="F5" s="38" t="s">
        <v>4</v>
      </c>
      <c r="G5" s="38"/>
      <c r="H5" s="38"/>
      <c r="I5" s="38" t="s">
        <v>3</v>
      </c>
      <c r="J5" s="38" t="s">
        <v>5</v>
      </c>
      <c r="K5" s="39" t="s">
        <v>7</v>
      </c>
      <c r="L5" s="39" t="s">
        <v>6</v>
      </c>
      <c r="M5" s="38"/>
      <c r="N5" s="38"/>
      <c r="O5" s="40" t="s">
        <v>12</v>
      </c>
      <c r="P5" s="40" t="s">
        <v>13</v>
      </c>
      <c r="Q5" s="38"/>
      <c r="R5" s="41"/>
      <c r="S5" s="42"/>
    </row>
    <row r="6" spans="1:19">
      <c r="D6" s="38"/>
      <c r="E6" s="38"/>
      <c r="F6" s="38"/>
      <c r="G6" s="38"/>
      <c r="H6" s="38"/>
      <c r="I6" s="38"/>
      <c r="J6" s="38"/>
      <c r="K6" s="39"/>
      <c r="L6" s="39"/>
      <c r="M6" s="38"/>
      <c r="N6" s="38"/>
      <c r="O6" s="38"/>
      <c r="P6" s="38"/>
      <c r="Q6" s="38"/>
      <c r="R6" s="42"/>
      <c r="S6" s="42"/>
    </row>
    <row r="7" spans="1:19">
      <c r="D7" s="35">
        <v>1</v>
      </c>
      <c r="E7" s="27">
        <v>1</v>
      </c>
      <c r="F7" s="27">
        <v>0</v>
      </c>
      <c r="I7" s="27">
        <f t="shared" ref="I7:I20" si="0">DATEDIF(L7,$J$53,"y")</f>
        <v>8</v>
      </c>
      <c r="J7" s="27">
        <f t="shared" ref="J7:J20" si="1">DATEDIF(K7,$J$53,"m")</f>
        <v>67</v>
      </c>
      <c r="K7" s="28">
        <v>39356</v>
      </c>
      <c r="L7" s="28">
        <v>38329</v>
      </c>
      <c r="O7" s="27">
        <v>36</v>
      </c>
      <c r="P7" s="27">
        <v>29</v>
      </c>
    </row>
    <row r="8" spans="1:19">
      <c r="D8" s="35">
        <v>2</v>
      </c>
      <c r="E8" s="27">
        <v>1</v>
      </c>
      <c r="F8" s="27">
        <v>0</v>
      </c>
      <c r="I8" s="27">
        <v>9</v>
      </c>
      <c r="J8" s="27">
        <f t="shared" si="1"/>
        <v>11</v>
      </c>
      <c r="K8" s="28">
        <v>41061</v>
      </c>
      <c r="L8" s="28">
        <v>38119</v>
      </c>
      <c r="O8" s="27">
        <v>46</v>
      </c>
      <c r="P8" s="27">
        <v>36</v>
      </c>
    </row>
    <row r="9" spans="1:19">
      <c r="D9" s="35">
        <v>3</v>
      </c>
      <c r="E9" s="27">
        <v>1</v>
      </c>
      <c r="F9" s="27">
        <v>0</v>
      </c>
      <c r="I9" s="27">
        <f t="shared" si="0"/>
        <v>8</v>
      </c>
      <c r="J9" s="27">
        <f t="shared" si="1"/>
        <v>4</v>
      </c>
      <c r="K9" s="28">
        <v>41257</v>
      </c>
      <c r="L9" s="28">
        <v>38279</v>
      </c>
      <c r="O9" s="27">
        <v>24</v>
      </c>
      <c r="P9" s="27">
        <v>30</v>
      </c>
    </row>
    <row r="10" spans="1:19">
      <c r="D10" s="35">
        <v>4</v>
      </c>
      <c r="E10" s="27">
        <v>1</v>
      </c>
      <c r="F10" s="27">
        <v>0</v>
      </c>
      <c r="I10" s="27">
        <f t="shared" si="0"/>
        <v>11</v>
      </c>
      <c r="J10" s="27">
        <f t="shared" si="1"/>
        <v>27</v>
      </c>
      <c r="K10" s="28">
        <v>40575</v>
      </c>
      <c r="L10" s="28">
        <v>37315</v>
      </c>
      <c r="O10" s="27">
        <v>24</v>
      </c>
      <c r="P10" s="27">
        <v>20</v>
      </c>
    </row>
    <row r="11" spans="1:19">
      <c r="D11" s="35">
        <v>5</v>
      </c>
      <c r="E11" s="27">
        <v>1</v>
      </c>
      <c r="F11" s="27">
        <v>0</v>
      </c>
      <c r="I11" s="27">
        <f t="shared" si="0"/>
        <v>7</v>
      </c>
      <c r="J11" s="27">
        <f t="shared" si="1"/>
        <v>71</v>
      </c>
      <c r="K11" s="28">
        <v>39234</v>
      </c>
      <c r="L11" s="28">
        <v>38661</v>
      </c>
      <c r="O11" s="27">
        <v>38</v>
      </c>
      <c r="P11" s="27">
        <v>34</v>
      </c>
    </row>
    <row r="12" spans="1:19">
      <c r="D12" s="35">
        <v>6</v>
      </c>
      <c r="E12" s="27">
        <v>1</v>
      </c>
      <c r="F12" s="27">
        <v>0</v>
      </c>
      <c r="I12" s="27">
        <f t="shared" si="0"/>
        <v>8</v>
      </c>
      <c r="J12" s="27">
        <f t="shared" si="1"/>
        <v>12</v>
      </c>
      <c r="K12" s="28">
        <v>41030</v>
      </c>
      <c r="L12" s="28">
        <v>38400</v>
      </c>
      <c r="O12" s="27">
        <v>28</v>
      </c>
      <c r="P12" s="27">
        <v>34</v>
      </c>
    </row>
    <row r="13" spans="1:19">
      <c r="D13" s="35">
        <v>7</v>
      </c>
      <c r="E13" s="27">
        <v>1</v>
      </c>
      <c r="F13" s="27">
        <v>0</v>
      </c>
      <c r="I13" s="27">
        <f t="shared" si="0"/>
        <v>9</v>
      </c>
      <c r="J13" s="27">
        <f t="shared" si="1"/>
        <v>85</v>
      </c>
      <c r="K13" s="28">
        <v>38808</v>
      </c>
      <c r="L13" s="28">
        <v>38024</v>
      </c>
      <c r="O13" s="27">
        <v>24</v>
      </c>
      <c r="P13" s="27">
        <v>25</v>
      </c>
    </row>
    <row r="14" spans="1:19">
      <c r="D14" s="35">
        <v>8</v>
      </c>
      <c r="E14" s="27">
        <v>1</v>
      </c>
      <c r="F14" s="27">
        <v>0</v>
      </c>
      <c r="I14" s="27">
        <f t="shared" si="0"/>
        <v>10</v>
      </c>
      <c r="J14" s="27">
        <f t="shared" si="1"/>
        <v>5</v>
      </c>
      <c r="K14" s="28">
        <v>41244</v>
      </c>
      <c r="L14" s="28">
        <v>37524</v>
      </c>
      <c r="O14" s="27">
        <v>28</v>
      </c>
      <c r="P14" s="27">
        <v>38</v>
      </c>
    </row>
    <row r="15" spans="1:19">
      <c r="D15" s="35">
        <v>9</v>
      </c>
      <c r="E15" s="27">
        <v>1</v>
      </c>
      <c r="F15" s="27">
        <v>0</v>
      </c>
      <c r="I15" s="27">
        <f t="shared" si="0"/>
        <v>7</v>
      </c>
      <c r="J15" s="27">
        <f t="shared" si="1"/>
        <v>2</v>
      </c>
      <c r="K15" s="28">
        <v>41334</v>
      </c>
      <c r="L15" s="28">
        <v>38583</v>
      </c>
      <c r="O15" s="27">
        <v>37</v>
      </c>
      <c r="P15" s="27">
        <v>38</v>
      </c>
    </row>
    <row r="16" spans="1:19">
      <c r="D16" s="35">
        <v>10</v>
      </c>
      <c r="E16" s="27">
        <v>0</v>
      </c>
      <c r="F16" s="27">
        <v>0</v>
      </c>
      <c r="I16" s="27">
        <f t="shared" si="0"/>
        <v>9</v>
      </c>
      <c r="J16" s="27">
        <f t="shared" si="1"/>
        <v>17</v>
      </c>
      <c r="K16" s="28">
        <v>40878</v>
      </c>
      <c r="L16" s="28">
        <v>37844</v>
      </c>
      <c r="O16" s="27">
        <v>34</v>
      </c>
      <c r="P16" s="27">
        <v>26</v>
      </c>
    </row>
    <row r="17" spans="3:16">
      <c r="D17" s="35">
        <v>11</v>
      </c>
      <c r="E17" s="27">
        <v>1</v>
      </c>
      <c r="F17" s="27">
        <v>0</v>
      </c>
      <c r="I17" s="27">
        <f t="shared" si="0"/>
        <v>10</v>
      </c>
      <c r="J17" s="27">
        <f t="shared" si="1"/>
        <v>18</v>
      </c>
      <c r="K17" s="28">
        <v>40848</v>
      </c>
      <c r="L17" s="28">
        <v>37404</v>
      </c>
      <c r="O17" s="27">
        <v>31</v>
      </c>
      <c r="P17" s="27">
        <v>34</v>
      </c>
    </row>
    <row r="18" spans="3:16">
      <c r="D18" s="35">
        <v>12</v>
      </c>
      <c r="E18" s="27">
        <v>1</v>
      </c>
      <c r="F18" s="27">
        <v>0</v>
      </c>
      <c r="I18" s="27">
        <f t="shared" si="0"/>
        <v>8</v>
      </c>
      <c r="J18" s="27">
        <f t="shared" si="1"/>
        <v>31</v>
      </c>
      <c r="K18" s="28">
        <v>40452</v>
      </c>
      <c r="L18" s="28">
        <v>38274</v>
      </c>
      <c r="O18" s="27">
        <v>44</v>
      </c>
      <c r="P18" s="27">
        <v>38</v>
      </c>
    </row>
    <row r="19" spans="3:16">
      <c r="D19" s="35">
        <v>13</v>
      </c>
      <c r="E19" s="27">
        <v>1</v>
      </c>
      <c r="F19" s="27">
        <v>0</v>
      </c>
      <c r="I19" s="27">
        <f t="shared" si="0"/>
        <v>9</v>
      </c>
      <c r="J19" s="27">
        <f t="shared" si="1"/>
        <v>35</v>
      </c>
      <c r="K19" s="28">
        <v>40330</v>
      </c>
      <c r="L19" s="28">
        <v>37845</v>
      </c>
      <c r="O19" s="27">
        <v>28</v>
      </c>
      <c r="P19" s="27">
        <v>22</v>
      </c>
    </row>
    <row r="20" spans="3:16">
      <c r="D20" s="35">
        <v>14</v>
      </c>
      <c r="E20" s="27">
        <v>0</v>
      </c>
      <c r="F20" s="27">
        <v>0</v>
      </c>
      <c r="I20" s="27">
        <f t="shared" si="0"/>
        <v>8</v>
      </c>
      <c r="J20" s="27">
        <f t="shared" si="1"/>
        <v>16</v>
      </c>
      <c r="K20" s="28">
        <v>40909</v>
      </c>
      <c r="L20" s="28">
        <v>38330</v>
      </c>
      <c r="O20" s="27">
        <v>26</v>
      </c>
      <c r="P20" s="27">
        <v>22</v>
      </c>
    </row>
    <row r="21" spans="3:16" ht="14" customHeight="1">
      <c r="D21" s="35"/>
    </row>
    <row r="22" spans="3:16">
      <c r="C22" s="27">
        <v>1</v>
      </c>
      <c r="D22" s="35">
        <v>15</v>
      </c>
      <c r="E22" s="27">
        <v>1</v>
      </c>
      <c r="F22" s="27">
        <v>1</v>
      </c>
      <c r="I22" s="27">
        <f t="shared" ref="I22:I37" si="2">DATEDIF(L22,$J$53,"y")</f>
        <v>8</v>
      </c>
      <c r="J22" s="27">
        <f t="shared" ref="J22:J37" si="3">DATEDIF(K22,$J$53,"m")</f>
        <v>95</v>
      </c>
      <c r="K22" s="28">
        <v>38504</v>
      </c>
      <c r="L22" s="28">
        <v>38195</v>
      </c>
      <c r="O22" s="27">
        <v>28</v>
      </c>
      <c r="P22" s="27">
        <v>25</v>
      </c>
    </row>
    <row r="23" spans="3:16">
      <c r="C23" s="27">
        <v>2</v>
      </c>
      <c r="D23" s="35">
        <v>16</v>
      </c>
      <c r="E23" s="27">
        <v>1</v>
      </c>
      <c r="F23" s="27">
        <v>1</v>
      </c>
      <c r="I23" s="27">
        <f t="shared" si="2"/>
        <v>10</v>
      </c>
      <c r="J23" s="27">
        <f t="shared" si="3"/>
        <v>59</v>
      </c>
      <c r="K23" s="28">
        <v>39600</v>
      </c>
      <c r="L23" s="28">
        <v>37517</v>
      </c>
      <c r="O23" s="27">
        <v>30</v>
      </c>
      <c r="P23" s="27">
        <v>31</v>
      </c>
    </row>
    <row r="24" spans="3:16">
      <c r="C24" s="27">
        <v>3</v>
      </c>
      <c r="D24" s="35">
        <v>17</v>
      </c>
      <c r="E24" s="27">
        <v>1</v>
      </c>
      <c r="F24" s="27">
        <v>1</v>
      </c>
      <c r="I24" s="27">
        <f t="shared" si="2"/>
        <v>9</v>
      </c>
      <c r="J24" s="27">
        <f t="shared" si="3"/>
        <v>72</v>
      </c>
      <c r="K24" s="28">
        <v>39203</v>
      </c>
      <c r="L24" s="28">
        <v>37833</v>
      </c>
      <c r="O24" s="27">
        <v>26</v>
      </c>
      <c r="P24" s="27">
        <v>32</v>
      </c>
    </row>
    <row r="25" spans="3:16">
      <c r="C25" s="27">
        <v>4</v>
      </c>
      <c r="D25" s="35">
        <v>18</v>
      </c>
      <c r="E25" s="27">
        <v>1</v>
      </c>
      <c r="F25" s="27">
        <v>1</v>
      </c>
      <c r="I25" s="27">
        <f t="shared" si="2"/>
        <v>9</v>
      </c>
      <c r="J25" s="27">
        <f t="shared" si="3"/>
        <v>13</v>
      </c>
      <c r="K25" s="28">
        <v>41000</v>
      </c>
      <c r="L25" s="28">
        <v>37917</v>
      </c>
      <c r="O25" s="27">
        <v>29</v>
      </c>
      <c r="P25" s="27">
        <v>28</v>
      </c>
    </row>
    <row r="26" spans="3:16">
      <c r="C26" s="27">
        <v>5</v>
      </c>
      <c r="D26" s="35">
        <v>19</v>
      </c>
      <c r="E26" s="27">
        <v>1</v>
      </c>
      <c r="F26" s="27">
        <v>1</v>
      </c>
      <c r="I26" s="27">
        <f t="shared" si="2"/>
        <v>11</v>
      </c>
      <c r="J26" s="27">
        <f t="shared" si="3"/>
        <v>16</v>
      </c>
      <c r="K26" s="28">
        <v>40909</v>
      </c>
      <c r="L26" s="28">
        <v>37323</v>
      </c>
      <c r="O26" s="27">
        <v>22</v>
      </c>
      <c r="P26" s="27">
        <v>33</v>
      </c>
    </row>
    <row r="27" spans="3:16">
      <c r="C27" s="27">
        <v>6</v>
      </c>
      <c r="D27" s="35">
        <v>20</v>
      </c>
      <c r="E27" s="27">
        <v>1</v>
      </c>
      <c r="F27" s="27">
        <v>1</v>
      </c>
      <c r="I27" s="27">
        <f t="shared" si="2"/>
        <v>8</v>
      </c>
      <c r="J27" s="27">
        <f t="shared" si="3"/>
        <v>17</v>
      </c>
      <c r="K27" s="28">
        <v>40878</v>
      </c>
      <c r="L27" s="28">
        <v>38463</v>
      </c>
      <c r="O27" s="27">
        <v>34</v>
      </c>
      <c r="P27" s="27">
        <v>37</v>
      </c>
    </row>
    <row r="28" spans="3:16">
      <c r="C28" s="27">
        <v>7</v>
      </c>
      <c r="D28" s="35">
        <v>21</v>
      </c>
      <c r="E28" s="27">
        <v>1</v>
      </c>
      <c r="F28" s="27">
        <v>1</v>
      </c>
      <c r="I28" s="27">
        <f t="shared" si="2"/>
        <v>8</v>
      </c>
      <c r="J28" s="27">
        <f t="shared" si="3"/>
        <v>11</v>
      </c>
      <c r="K28" s="28">
        <v>41061</v>
      </c>
      <c r="L28" s="28">
        <v>38382</v>
      </c>
      <c r="O28" s="27">
        <v>43</v>
      </c>
      <c r="P28" s="27">
        <v>20</v>
      </c>
    </row>
    <row r="29" spans="3:16">
      <c r="C29" s="27">
        <v>8</v>
      </c>
      <c r="D29" s="35">
        <v>22</v>
      </c>
      <c r="E29" s="27">
        <v>1</v>
      </c>
      <c r="F29" s="27">
        <v>1</v>
      </c>
      <c r="I29" s="27">
        <f t="shared" si="2"/>
        <v>8</v>
      </c>
      <c r="J29" s="27">
        <f t="shared" si="3"/>
        <v>15</v>
      </c>
      <c r="K29" s="28">
        <v>40940</v>
      </c>
      <c r="L29" s="28">
        <v>38425</v>
      </c>
      <c r="O29" s="27">
        <v>20</v>
      </c>
      <c r="P29" s="27">
        <v>20</v>
      </c>
    </row>
    <row r="30" spans="3:16">
      <c r="C30" s="27">
        <v>9</v>
      </c>
      <c r="D30" s="35">
        <v>23</v>
      </c>
      <c r="E30" s="27">
        <v>1</v>
      </c>
      <c r="F30" s="27">
        <v>1</v>
      </c>
      <c r="I30" s="27">
        <f t="shared" si="2"/>
        <v>8</v>
      </c>
      <c r="J30" s="27">
        <f t="shared" si="3"/>
        <v>1360</v>
      </c>
      <c r="L30" s="28">
        <v>38229</v>
      </c>
      <c r="O30" s="27">
        <v>20</v>
      </c>
      <c r="P30" s="27">
        <v>22</v>
      </c>
    </row>
    <row r="31" spans="3:16">
      <c r="C31" s="27">
        <v>10</v>
      </c>
      <c r="D31" s="35">
        <v>24</v>
      </c>
      <c r="E31" s="27">
        <v>1</v>
      </c>
      <c r="F31" s="27">
        <v>1</v>
      </c>
      <c r="I31" s="27">
        <f t="shared" si="2"/>
        <v>11</v>
      </c>
      <c r="J31" s="27">
        <f t="shared" si="3"/>
        <v>64</v>
      </c>
      <c r="K31" s="28">
        <v>39448</v>
      </c>
      <c r="L31" s="28">
        <v>37369</v>
      </c>
      <c r="O31" s="27">
        <v>35</v>
      </c>
      <c r="P31" s="27">
        <v>28</v>
      </c>
    </row>
    <row r="32" spans="3:16">
      <c r="C32" s="27">
        <v>11</v>
      </c>
      <c r="D32" s="35">
        <v>25</v>
      </c>
      <c r="E32" s="27">
        <v>1</v>
      </c>
      <c r="F32" s="27">
        <v>1</v>
      </c>
      <c r="I32" s="27">
        <f t="shared" si="2"/>
        <v>8</v>
      </c>
      <c r="J32" s="27">
        <f t="shared" si="3"/>
        <v>7</v>
      </c>
      <c r="K32" s="28">
        <v>41183</v>
      </c>
      <c r="L32" s="28">
        <v>38232</v>
      </c>
      <c r="O32" s="27">
        <v>37</v>
      </c>
      <c r="P32" s="27">
        <v>24</v>
      </c>
    </row>
    <row r="33" spans="3:19">
      <c r="C33" s="27">
        <v>12</v>
      </c>
      <c r="D33" s="35">
        <v>26</v>
      </c>
      <c r="E33" s="27">
        <v>0</v>
      </c>
      <c r="F33" s="27">
        <v>1</v>
      </c>
      <c r="I33" s="27">
        <f t="shared" si="2"/>
        <v>10</v>
      </c>
      <c r="J33" s="27">
        <f t="shared" si="3"/>
        <v>35</v>
      </c>
      <c r="K33" s="28">
        <v>40330</v>
      </c>
      <c r="L33" s="28">
        <v>37703</v>
      </c>
      <c r="O33" s="27">
        <v>24</v>
      </c>
      <c r="P33" s="27">
        <v>20</v>
      </c>
    </row>
    <row r="34" spans="3:19">
      <c r="C34" s="27">
        <v>13</v>
      </c>
      <c r="D34" s="35">
        <v>27</v>
      </c>
      <c r="E34" s="27">
        <v>0</v>
      </c>
      <c r="F34" s="27">
        <v>1</v>
      </c>
      <c r="I34" s="27">
        <f t="shared" si="2"/>
        <v>9</v>
      </c>
      <c r="J34" s="27">
        <f t="shared" si="3"/>
        <v>36</v>
      </c>
      <c r="K34" s="28">
        <v>40299</v>
      </c>
      <c r="L34" s="28">
        <v>38017</v>
      </c>
      <c r="O34" s="27">
        <v>33</v>
      </c>
      <c r="P34" s="27">
        <v>23</v>
      </c>
    </row>
    <row r="35" spans="3:19">
      <c r="C35" s="27">
        <v>14</v>
      </c>
      <c r="D35" s="35">
        <v>28</v>
      </c>
      <c r="E35" s="27">
        <v>1</v>
      </c>
      <c r="F35" s="27">
        <v>1</v>
      </c>
      <c r="I35" s="27">
        <f t="shared" si="2"/>
        <v>8</v>
      </c>
      <c r="J35" s="27">
        <f t="shared" si="3"/>
        <v>81</v>
      </c>
      <c r="K35" s="28">
        <v>38925</v>
      </c>
      <c r="L35" s="28">
        <v>38319</v>
      </c>
      <c r="O35" s="27">
        <v>42</v>
      </c>
      <c r="P35" s="27">
        <v>35</v>
      </c>
    </row>
    <row r="36" spans="3:19">
      <c r="C36" s="27">
        <v>15</v>
      </c>
      <c r="D36" s="35">
        <v>29</v>
      </c>
      <c r="E36" s="27">
        <v>1</v>
      </c>
      <c r="F36" s="27">
        <v>1</v>
      </c>
      <c r="I36" s="27">
        <f t="shared" si="2"/>
        <v>7</v>
      </c>
      <c r="J36" s="27">
        <f t="shared" si="3"/>
        <v>25</v>
      </c>
      <c r="K36" s="28">
        <v>40634</v>
      </c>
      <c r="L36" s="28">
        <v>38475</v>
      </c>
      <c r="O36" s="27">
        <v>29</v>
      </c>
      <c r="P36" s="27">
        <v>22</v>
      </c>
    </row>
    <row r="37" spans="3:19">
      <c r="C37" s="27">
        <v>16</v>
      </c>
      <c r="D37" s="35">
        <v>30</v>
      </c>
      <c r="E37" s="27">
        <v>0</v>
      </c>
      <c r="F37" s="27">
        <v>1</v>
      </c>
      <c r="I37" s="27">
        <f t="shared" si="2"/>
        <v>9</v>
      </c>
      <c r="J37" s="27">
        <f t="shared" si="3"/>
        <v>54</v>
      </c>
      <c r="K37" s="28">
        <v>39753</v>
      </c>
      <c r="L37" s="28">
        <v>38002</v>
      </c>
      <c r="O37" s="27">
        <v>26</v>
      </c>
      <c r="P37" s="27">
        <v>25</v>
      </c>
    </row>
    <row r="38" spans="3:19">
      <c r="D38" s="35"/>
    </row>
    <row r="39" spans="3:19">
      <c r="D39" s="35"/>
    </row>
    <row r="40" spans="3:19">
      <c r="D40" s="35"/>
    </row>
    <row r="41" spans="3:19" ht="14" customHeight="1">
      <c r="D41" s="35"/>
      <c r="I41" s="43" t="s">
        <v>14</v>
      </c>
      <c r="J41" s="43" t="s">
        <v>18</v>
      </c>
      <c r="O41" s="44" t="s">
        <v>18</v>
      </c>
    </row>
    <row r="42" spans="3:19">
      <c r="I42" s="27">
        <f>AVERAGE(I7:I20)</f>
        <v>8.6428571428571423</v>
      </c>
      <c r="J42" s="27">
        <f>AVERAGE(J7:J20)</f>
        <v>28.642857142857142</v>
      </c>
      <c r="O42" s="27">
        <f>AVERAGE(O7:O20)</f>
        <v>32</v>
      </c>
      <c r="P42" s="27">
        <f>AVERAGE(P7:P20)</f>
        <v>30.428571428571427</v>
      </c>
    </row>
    <row r="43" spans="3:19"/>
    <row r="44" spans="3:19">
      <c r="I44" s="43" t="s">
        <v>16</v>
      </c>
      <c r="J44" s="43" t="s">
        <v>16</v>
      </c>
      <c r="O44" s="44" t="s">
        <v>16</v>
      </c>
    </row>
    <row r="45" spans="3:19">
      <c r="I45" s="27">
        <f>AVERAGE(I22:I37)</f>
        <v>8.8125</v>
      </c>
      <c r="J45" s="27">
        <f>AVERAGE(J22:J29,J31,J32,J33,J35,J37,J36)</f>
        <v>40.285714285714285</v>
      </c>
      <c r="O45" s="27">
        <f>AVERAGE(O22:O37)</f>
        <v>29.875</v>
      </c>
      <c r="P45" s="27">
        <f>AVERAGE(P22:P37)</f>
        <v>26.5625</v>
      </c>
    </row>
    <row r="46" spans="3:19"/>
    <row r="47" spans="3:19">
      <c r="I47" s="45" t="s">
        <v>17</v>
      </c>
      <c r="J47" s="45" t="s">
        <v>17</v>
      </c>
      <c r="O47" s="44" t="s">
        <v>40</v>
      </c>
    </row>
    <row r="48" spans="3:19" s="35" customFormat="1">
      <c r="I48" s="35">
        <f>AVERAGE(I42,I45)</f>
        <v>8.7276785714285712</v>
      </c>
      <c r="J48" s="35">
        <f>AVERAGE(J42,J45)</f>
        <v>34.464285714285715</v>
      </c>
      <c r="K48" s="36"/>
      <c r="L48" s="36"/>
      <c r="O48" s="35">
        <f>AVERAGE(O7:O20, O22:O37)</f>
        <v>30.866666666666667</v>
      </c>
      <c r="P48" s="35">
        <f>AVERAGE(P7:P20,P22:P37)</f>
        <v>28.366666666666667</v>
      </c>
      <c r="R48" s="46"/>
      <c r="S48" s="46"/>
    </row>
    <row r="52" spans="10:10">
      <c r="J52" s="27" t="s">
        <v>15</v>
      </c>
    </row>
    <row r="53" spans="10:10">
      <c r="J53" s="28">
        <v>41395</v>
      </c>
    </row>
  </sheetData>
  <mergeCells count="1">
    <mergeCell ref="O2:P3"/>
  </mergeCells>
  <pageMargins left="0.7" right="0.7" top="0.75" bottom="0.75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BC49"/>
  <sheetViews>
    <sheetView topLeftCell="Z7" workbookViewId="0">
      <selection activeCell="AS12" sqref="AS12:AS25"/>
    </sheetView>
  </sheetViews>
  <sheetFormatPr baseColWidth="10" defaultColWidth="8.6640625" defaultRowHeight="14" x14ac:dyDescent="0"/>
  <cols>
    <col min="3" max="3" width="4.33203125" customWidth="1"/>
    <col min="4" max="4" width="4.1640625" customWidth="1"/>
    <col min="5" max="5" width="4.6640625" customWidth="1"/>
    <col min="6" max="6" width="5" customWidth="1"/>
    <col min="7" max="7" width="4.5" customWidth="1"/>
    <col min="8" max="8" width="4.6640625" customWidth="1"/>
    <col min="10" max="10" width="1.83203125" customWidth="1"/>
    <col min="11" max="11" width="6.5" customWidth="1"/>
    <col min="12" max="12" width="5.33203125" customWidth="1"/>
    <col min="13" max="13" width="6.1640625" customWidth="1"/>
    <col min="14" max="14" width="6.33203125" customWidth="1"/>
    <col min="15" max="15" width="6" customWidth="1"/>
    <col min="16" max="16" width="6.5" customWidth="1"/>
    <col min="17" max="17" width="6.33203125" customWidth="1"/>
    <col min="18" max="18" width="6.83203125" customWidth="1"/>
    <col min="19" max="20" width="1.5" customWidth="1"/>
    <col min="21" max="21" width="1.6640625" customWidth="1"/>
    <col min="22" max="22" width="4.5" customWidth="1"/>
    <col min="23" max="24" width="4.1640625" customWidth="1"/>
    <col min="25" max="25" width="6.33203125" customWidth="1"/>
    <col min="26" max="26" width="5.33203125" customWidth="1"/>
    <col min="28" max="28" width="1.83203125" customWidth="1"/>
    <col min="29" max="29" width="5.5" customWidth="1"/>
    <col min="30" max="30" width="5.6640625" customWidth="1"/>
    <col min="31" max="31" width="6" customWidth="1"/>
    <col min="32" max="32" width="6.1640625" customWidth="1"/>
    <col min="33" max="33" width="4.6640625" customWidth="1"/>
    <col min="34" max="34" width="5.83203125" customWidth="1"/>
    <col min="35" max="35" width="5.33203125" customWidth="1"/>
    <col min="36" max="36" width="7.6640625" customWidth="1"/>
    <col min="37" max="37" width="2" customWidth="1"/>
    <col min="38" max="38" width="1.5" customWidth="1"/>
    <col min="39" max="39" width="2.1640625" customWidth="1"/>
    <col min="46" max="46" width="2.5" customWidth="1"/>
    <col min="54" max="54" width="12.33203125" customWidth="1"/>
    <col min="55" max="55" width="2.1640625" customWidth="1"/>
  </cols>
  <sheetData>
    <row r="2" spans="2:55" ht="6" customHeight="1"/>
    <row r="3" spans="2:55" ht="14" customHeight="1">
      <c r="D3" s="18" t="s">
        <v>19</v>
      </c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20"/>
    </row>
    <row r="4" spans="2:55" ht="14" customHeight="1">
      <c r="D4" s="21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3"/>
    </row>
    <row r="5" spans="2:55" ht="14" customHeight="1"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6"/>
    </row>
    <row r="6" spans="2:55" ht="7" customHeight="1"/>
    <row r="7" spans="2:55">
      <c r="D7" s="14" t="s">
        <v>8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T7" s="4"/>
      <c r="V7" s="14" t="s">
        <v>9</v>
      </c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6"/>
      <c r="AK7" s="2"/>
      <c r="AL7" s="3"/>
      <c r="AN7" s="14" t="s">
        <v>10</v>
      </c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6"/>
    </row>
    <row r="8" spans="2:55" ht="7" customHeight="1">
      <c r="T8" s="4"/>
      <c r="AL8" s="4"/>
    </row>
    <row r="9" spans="2:55"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  <c r="I9" s="6" t="s">
        <v>25</v>
      </c>
      <c r="J9" s="5"/>
      <c r="K9" s="5" t="s">
        <v>26</v>
      </c>
      <c r="L9" s="5" t="s">
        <v>27</v>
      </c>
      <c r="M9" s="5" t="s">
        <v>28</v>
      </c>
      <c r="N9" s="17" t="s">
        <v>29</v>
      </c>
      <c r="O9" s="17"/>
      <c r="P9" s="17"/>
      <c r="Q9" s="17"/>
      <c r="R9" s="5" t="s">
        <v>38</v>
      </c>
      <c r="S9" s="5"/>
      <c r="T9" s="7"/>
      <c r="U9" s="5"/>
      <c r="V9" s="5" t="s">
        <v>20</v>
      </c>
      <c r="W9" s="5" t="s">
        <v>21</v>
      </c>
      <c r="X9" s="5" t="s">
        <v>22</v>
      </c>
      <c r="Y9" s="5" t="s">
        <v>23</v>
      </c>
      <c r="Z9" s="5" t="s">
        <v>24</v>
      </c>
      <c r="AA9" s="6" t="s">
        <v>25</v>
      </c>
      <c r="AB9" s="5"/>
      <c r="AC9" s="5" t="s">
        <v>26</v>
      </c>
      <c r="AD9" s="5" t="s">
        <v>27</v>
      </c>
      <c r="AE9" s="5" t="s">
        <v>28</v>
      </c>
      <c r="AF9" s="17" t="s">
        <v>29</v>
      </c>
      <c r="AG9" s="17"/>
      <c r="AH9" s="17"/>
      <c r="AI9" s="17"/>
      <c r="AJ9" s="5" t="s">
        <v>37</v>
      </c>
      <c r="AL9" s="4"/>
      <c r="AN9" s="5" t="s">
        <v>20</v>
      </c>
      <c r="AO9" s="5" t="s">
        <v>21</v>
      </c>
      <c r="AP9" s="5" t="s">
        <v>22</v>
      </c>
      <c r="AQ9" s="5" t="s">
        <v>23</v>
      </c>
      <c r="AR9" s="5" t="s">
        <v>24</v>
      </c>
      <c r="AS9" s="6" t="s">
        <v>25</v>
      </c>
      <c r="AT9" s="5"/>
      <c r="AU9" s="5" t="s">
        <v>26</v>
      </c>
      <c r="AV9" s="5" t="s">
        <v>27</v>
      </c>
      <c r="AW9" s="5" t="s">
        <v>28</v>
      </c>
      <c r="AX9" s="17" t="s">
        <v>29</v>
      </c>
      <c r="AY9" s="17"/>
      <c r="AZ9" s="17"/>
      <c r="BA9" s="17"/>
      <c r="BB9" s="5" t="s">
        <v>30</v>
      </c>
    </row>
    <row r="10" spans="2:55">
      <c r="N10" t="s">
        <v>34</v>
      </c>
      <c r="O10" t="s">
        <v>31</v>
      </c>
      <c r="P10" t="s">
        <v>32</v>
      </c>
      <c r="Q10" t="s">
        <v>33</v>
      </c>
      <c r="T10" s="4"/>
      <c r="AA10" s="1"/>
      <c r="AF10" t="s">
        <v>34</v>
      </c>
      <c r="AG10" t="s">
        <v>31</v>
      </c>
      <c r="AH10" t="s">
        <v>32</v>
      </c>
      <c r="AI10" t="s">
        <v>33</v>
      </c>
      <c r="AL10" s="4"/>
      <c r="AS10" s="1"/>
      <c r="AX10" t="s">
        <v>34</v>
      </c>
      <c r="AY10" t="s">
        <v>31</v>
      </c>
      <c r="AZ10" t="s">
        <v>32</v>
      </c>
      <c r="BA10" t="s">
        <v>33</v>
      </c>
    </row>
    <row r="11" spans="2:55" ht="7" customHeight="1">
      <c r="T11" s="4"/>
      <c r="AA11" s="1"/>
      <c r="AL11" s="4"/>
      <c r="AS11" s="1"/>
    </row>
    <row r="12" spans="2:55">
      <c r="B12">
        <v>1</v>
      </c>
      <c r="D12" s="11">
        <v>5</v>
      </c>
      <c r="E12" s="11">
        <v>4</v>
      </c>
      <c r="F12">
        <v>3</v>
      </c>
      <c r="G12">
        <v>1</v>
      </c>
      <c r="H12">
        <v>8</v>
      </c>
      <c r="I12" s="10">
        <v>13</v>
      </c>
      <c r="K12">
        <v>2</v>
      </c>
      <c r="L12">
        <v>3</v>
      </c>
      <c r="M12">
        <v>2</v>
      </c>
      <c r="N12">
        <v>2</v>
      </c>
      <c r="O12">
        <v>0</v>
      </c>
      <c r="P12">
        <v>0</v>
      </c>
      <c r="Q12">
        <v>0</v>
      </c>
      <c r="R12">
        <v>2</v>
      </c>
      <c r="T12" s="4"/>
      <c r="V12" s="11">
        <v>4</v>
      </c>
      <c r="W12" s="11">
        <v>4</v>
      </c>
      <c r="X12">
        <v>3</v>
      </c>
      <c r="Y12">
        <v>1</v>
      </c>
      <c r="Z12">
        <v>9</v>
      </c>
      <c r="AA12" s="1">
        <f>AVERAGE(V12+W12+X12+Y12)</f>
        <v>12</v>
      </c>
      <c r="AC12">
        <v>1</v>
      </c>
      <c r="AD12">
        <v>2</v>
      </c>
      <c r="AE12">
        <v>1</v>
      </c>
      <c r="AF12">
        <v>2</v>
      </c>
      <c r="AG12">
        <v>0</v>
      </c>
      <c r="AH12">
        <v>0</v>
      </c>
      <c r="AI12">
        <v>1</v>
      </c>
      <c r="AJ12">
        <v>1</v>
      </c>
      <c r="AL12" s="4"/>
      <c r="AN12">
        <v>2</v>
      </c>
      <c r="AO12">
        <v>2</v>
      </c>
      <c r="AP12">
        <v>3</v>
      </c>
      <c r="AQ12">
        <v>1</v>
      </c>
      <c r="AR12">
        <v>10</v>
      </c>
      <c r="AS12" s="1">
        <f>AVERAGE(AN12+AO12+AP12+AQ12)</f>
        <v>8</v>
      </c>
      <c r="AU12">
        <v>1</v>
      </c>
      <c r="AV12">
        <v>3</v>
      </c>
      <c r="AW12">
        <v>1</v>
      </c>
      <c r="AX12">
        <v>1</v>
      </c>
      <c r="AY12">
        <v>0</v>
      </c>
      <c r="AZ12">
        <v>0</v>
      </c>
      <c r="BA12">
        <v>0</v>
      </c>
      <c r="BB12">
        <v>1</v>
      </c>
    </row>
    <row r="13" spans="2:55">
      <c r="B13">
        <v>2</v>
      </c>
      <c r="D13" s="11">
        <v>5</v>
      </c>
      <c r="E13">
        <v>2</v>
      </c>
      <c r="F13">
        <v>4</v>
      </c>
      <c r="G13">
        <v>1</v>
      </c>
      <c r="H13">
        <v>9</v>
      </c>
      <c r="I13" s="1">
        <v>12</v>
      </c>
      <c r="K13">
        <v>1</v>
      </c>
      <c r="L13">
        <v>3</v>
      </c>
      <c r="M13">
        <v>1</v>
      </c>
      <c r="N13">
        <v>1</v>
      </c>
      <c r="O13">
        <v>0</v>
      </c>
      <c r="P13">
        <v>1</v>
      </c>
      <c r="Q13">
        <v>1</v>
      </c>
      <c r="R13">
        <v>0</v>
      </c>
      <c r="T13" s="4"/>
      <c r="V13" s="11">
        <v>5</v>
      </c>
      <c r="W13">
        <v>0</v>
      </c>
      <c r="X13">
        <v>4</v>
      </c>
      <c r="Y13" s="11">
        <v>4</v>
      </c>
      <c r="Z13">
        <v>9</v>
      </c>
      <c r="AA13" s="1">
        <f t="shared" ref="AA13:AA25" si="0">AVERAGE(V13+W13+X13+Y13)</f>
        <v>13</v>
      </c>
      <c r="AC13">
        <v>1</v>
      </c>
      <c r="AD13">
        <v>3</v>
      </c>
      <c r="AE13">
        <v>2</v>
      </c>
      <c r="AF13">
        <v>1</v>
      </c>
      <c r="AG13">
        <v>2</v>
      </c>
      <c r="AH13">
        <v>2</v>
      </c>
      <c r="AI13">
        <v>1</v>
      </c>
      <c r="AJ13">
        <v>1</v>
      </c>
      <c r="AL13" s="4"/>
      <c r="AN13">
        <v>2</v>
      </c>
      <c r="AO13">
        <v>1</v>
      </c>
      <c r="AP13">
        <v>2</v>
      </c>
      <c r="AQ13">
        <v>2</v>
      </c>
      <c r="AR13">
        <v>9</v>
      </c>
      <c r="AS13" s="1">
        <f>AVERAGE(AN13+AO13+AP13+AQ13)</f>
        <v>7</v>
      </c>
      <c r="AU13">
        <v>1</v>
      </c>
      <c r="AV13">
        <v>3</v>
      </c>
      <c r="AW13">
        <v>2</v>
      </c>
      <c r="AX13">
        <v>1</v>
      </c>
      <c r="AY13">
        <v>1</v>
      </c>
      <c r="AZ13">
        <v>0</v>
      </c>
      <c r="BA13">
        <v>1</v>
      </c>
      <c r="BB13">
        <v>0</v>
      </c>
    </row>
    <row r="14" spans="2:55">
      <c r="B14">
        <v>3</v>
      </c>
      <c r="D14">
        <v>2.5</v>
      </c>
      <c r="E14">
        <v>1.5</v>
      </c>
      <c r="F14">
        <v>2.5</v>
      </c>
      <c r="G14">
        <v>1</v>
      </c>
      <c r="H14">
        <v>7.5</v>
      </c>
      <c r="I14" s="1">
        <v>7.5</v>
      </c>
      <c r="K14">
        <v>1</v>
      </c>
      <c r="L14">
        <v>1</v>
      </c>
      <c r="M14">
        <v>1</v>
      </c>
      <c r="N14">
        <v>1</v>
      </c>
      <c r="O14">
        <v>1</v>
      </c>
      <c r="P14">
        <v>2</v>
      </c>
      <c r="Q14">
        <v>0</v>
      </c>
      <c r="R14">
        <v>1</v>
      </c>
      <c r="T14" s="4"/>
      <c r="V14">
        <v>2</v>
      </c>
      <c r="W14" s="11">
        <v>3</v>
      </c>
      <c r="X14">
        <v>1</v>
      </c>
      <c r="Y14">
        <v>3</v>
      </c>
      <c r="Z14">
        <v>7</v>
      </c>
      <c r="AA14" s="1">
        <f t="shared" si="0"/>
        <v>9</v>
      </c>
      <c r="AC14">
        <v>2</v>
      </c>
      <c r="AD14">
        <v>1</v>
      </c>
      <c r="AE14">
        <v>1</v>
      </c>
      <c r="AF14">
        <v>2</v>
      </c>
      <c r="AG14">
        <v>1</v>
      </c>
      <c r="AH14">
        <v>0</v>
      </c>
      <c r="AI14">
        <v>1</v>
      </c>
      <c r="AJ14">
        <v>1</v>
      </c>
      <c r="AL14" s="4"/>
      <c r="AN14">
        <v>0</v>
      </c>
      <c r="AO14">
        <v>3</v>
      </c>
      <c r="AP14">
        <v>3</v>
      </c>
      <c r="AQ14">
        <v>2</v>
      </c>
      <c r="AR14">
        <v>5</v>
      </c>
      <c r="AS14" s="1">
        <f t="shared" ref="AS14:AS47" si="1">AVERAGE(AN14+AO14+AP14+AQ14)</f>
        <v>8</v>
      </c>
      <c r="AU14">
        <v>1</v>
      </c>
      <c r="AV14">
        <v>2</v>
      </c>
      <c r="AW14">
        <v>1</v>
      </c>
      <c r="AX14">
        <v>1</v>
      </c>
      <c r="AY14">
        <v>0</v>
      </c>
      <c r="AZ14">
        <v>2</v>
      </c>
      <c r="BA14">
        <v>1</v>
      </c>
      <c r="BB14">
        <v>1</v>
      </c>
    </row>
    <row r="15" spans="2:55">
      <c r="B15">
        <v>4</v>
      </c>
      <c r="D15">
        <v>0</v>
      </c>
      <c r="E15">
        <v>1</v>
      </c>
      <c r="F15">
        <v>0</v>
      </c>
      <c r="G15">
        <v>0</v>
      </c>
      <c r="H15">
        <v>10</v>
      </c>
      <c r="I15" s="1">
        <v>1</v>
      </c>
      <c r="K15">
        <v>1</v>
      </c>
      <c r="L15">
        <v>3</v>
      </c>
      <c r="M15">
        <v>1</v>
      </c>
      <c r="N15">
        <v>1</v>
      </c>
      <c r="O15">
        <v>0</v>
      </c>
      <c r="P15">
        <v>0</v>
      </c>
      <c r="Q15">
        <v>0</v>
      </c>
      <c r="R15">
        <v>1</v>
      </c>
      <c r="T15" s="4"/>
      <c r="V15">
        <v>0</v>
      </c>
      <c r="W15">
        <v>2</v>
      </c>
      <c r="X15">
        <v>0</v>
      </c>
      <c r="Y15">
        <v>0</v>
      </c>
      <c r="Z15">
        <v>10</v>
      </c>
      <c r="AA15" s="1">
        <f t="shared" si="0"/>
        <v>2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L15" s="4"/>
      <c r="AN15">
        <v>0</v>
      </c>
      <c r="AO15">
        <v>1</v>
      </c>
      <c r="AP15">
        <v>0</v>
      </c>
      <c r="AQ15">
        <v>0</v>
      </c>
      <c r="AR15">
        <v>10</v>
      </c>
      <c r="AS15" s="1">
        <f t="shared" si="1"/>
        <v>1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</row>
    <row r="16" spans="2:55">
      <c r="B16">
        <v>5</v>
      </c>
      <c r="D16" s="11">
        <v>8.5</v>
      </c>
      <c r="E16">
        <v>1</v>
      </c>
      <c r="F16">
        <v>4.5</v>
      </c>
      <c r="G16" s="11">
        <v>3</v>
      </c>
      <c r="H16">
        <v>9</v>
      </c>
      <c r="I16" s="10">
        <f>AVERAGE(D16+E16+F16+G16)</f>
        <v>17</v>
      </c>
      <c r="K16">
        <v>2</v>
      </c>
      <c r="L16">
        <v>2</v>
      </c>
      <c r="M16">
        <v>2</v>
      </c>
      <c r="N16">
        <v>1</v>
      </c>
      <c r="O16">
        <v>2</v>
      </c>
      <c r="P16">
        <v>3</v>
      </c>
      <c r="Q16">
        <v>2</v>
      </c>
      <c r="R16">
        <v>2</v>
      </c>
      <c r="T16" s="4"/>
      <c r="V16" s="11">
        <v>7</v>
      </c>
      <c r="W16">
        <v>2</v>
      </c>
      <c r="X16">
        <v>3</v>
      </c>
      <c r="Y16">
        <v>1</v>
      </c>
      <c r="Z16">
        <v>10</v>
      </c>
      <c r="AA16" s="1">
        <f t="shared" si="0"/>
        <v>13</v>
      </c>
      <c r="AC16">
        <v>1</v>
      </c>
      <c r="AD16">
        <v>3</v>
      </c>
      <c r="AE16">
        <v>1</v>
      </c>
      <c r="AF16">
        <v>1</v>
      </c>
      <c r="AG16">
        <v>1</v>
      </c>
      <c r="AH16">
        <v>2</v>
      </c>
      <c r="AI16">
        <v>0</v>
      </c>
      <c r="AJ16">
        <v>1</v>
      </c>
      <c r="AL16" s="4"/>
      <c r="AN16">
        <v>4</v>
      </c>
      <c r="AO16">
        <v>0</v>
      </c>
      <c r="AP16">
        <v>2</v>
      </c>
      <c r="AQ16">
        <v>1</v>
      </c>
      <c r="AR16">
        <v>10</v>
      </c>
      <c r="AS16" s="1">
        <f t="shared" si="1"/>
        <v>7</v>
      </c>
      <c r="AU16">
        <v>1</v>
      </c>
      <c r="AV16">
        <v>3</v>
      </c>
      <c r="AW16">
        <v>1</v>
      </c>
      <c r="AX16">
        <v>0</v>
      </c>
      <c r="AY16">
        <v>1</v>
      </c>
      <c r="AZ16">
        <v>2</v>
      </c>
      <c r="BA16">
        <v>1</v>
      </c>
      <c r="BB16">
        <v>1</v>
      </c>
    </row>
    <row r="17" spans="2:54">
      <c r="B17">
        <v>6</v>
      </c>
      <c r="D17">
        <v>2</v>
      </c>
      <c r="E17">
        <v>0</v>
      </c>
      <c r="F17">
        <v>0.5</v>
      </c>
      <c r="G17">
        <v>0</v>
      </c>
      <c r="H17">
        <v>10</v>
      </c>
      <c r="I17" s="1">
        <f t="shared" ref="I17:I25" si="2">AVERAGE(D17+E17+F17+G17)</f>
        <v>2.5</v>
      </c>
      <c r="K17">
        <v>1</v>
      </c>
      <c r="L17">
        <v>3</v>
      </c>
      <c r="M17">
        <v>0</v>
      </c>
      <c r="N17">
        <v>0</v>
      </c>
      <c r="O17">
        <v>1</v>
      </c>
      <c r="P17">
        <v>0</v>
      </c>
      <c r="Q17">
        <v>0</v>
      </c>
      <c r="R17">
        <v>0</v>
      </c>
      <c r="T17" s="4"/>
      <c r="V17">
        <v>2</v>
      </c>
      <c r="W17">
        <v>1</v>
      </c>
      <c r="X17">
        <v>0</v>
      </c>
      <c r="Y17">
        <v>0</v>
      </c>
      <c r="Z17">
        <v>10</v>
      </c>
      <c r="AA17" s="1">
        <f t="shared" si="0"/>
        <v>3</v>
      </c>
      <c r="AC17">
        <v>1</v>
      </c>
      <c r="AD17">
        <v>3</v>
      </c>
      <c r="AE17">
        <v>0</v>
      </c>
      <c r="AF17">
        <v>1</v>
      </c>
      <c r="AG17">
        <v>0</v>
      </c>
      <c r="AH17">
        <v>0</v>
      </c>
      <c r="AI17">
        <v>1</v>
      </c>
      <c r="AJ17">
        <v>1</v>
      </c>
      <c r="AL17" s="4"/>
      <c r="AN17">
        <v>3</v>
      </c>
      <c r="AO17">
        <v>2</v>
      </c>
      <c r="AP17">
        <v>5</v>
      </c>
      <c r="AQ17">
        <v>0</v>
      </c>
      <c r="AR17">
        <v>10</v>
      </c>
      <c r="AS17" s="1">
        <f t="shared" si="1"/>
        <v>10</v>
      </c>
      <c r="AU17">
        <v>1</v>
      </c>
      <c r="AV17">
        <v>3</v>
      </c>
      <c r="AW17">
        <v>1</v>
      </c>
      <c r="AX17">
        <v>1</v>
      </c>
      <c r="AY17">
        <v>0</v>
      </c>
      <c r="AZ17">
        <v>3</v>
      </c>
      <c r="BA17">
        <v>0</v>
      </c>
      <c r="BB17">
        <v>1</v>
      </c>
    </row>
    <row r="18" spans="2:54">
      <c r="B18">
        <v>7</v>
      </c>
      <c r="D18">
        <v>2</v>
      </c>
      <c r="E18">
        <v>0</v>
      </c>
      <c r="F18">
        <v>1</v>
      </c>
      <c r="G18">
        <v>0</v>
      </c>
      <c r="H18">
        <v>10</v>
      </c>
      <c r="I18" s="1">
        <f t="shared" si="2"/>
        <v>3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 s="4"/>
      <c r="V18">
        <v>2</v>
      </c>
      <c r="W18">
        <v>0</v>
      </c>
      <c r="X18">
        <v>1</v>
      </c>
      <c r="Y18">
        <v>0</v>
      </c>
      <c r="Z18">
        <v>10</v>
      </c>
      <c r="AA18" s="1">
        <f t="shared" si="0"/>
        <v>3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L18" s="4"/>
      <c r="AN18">
        <v>1</v>
      </c>
      <c r="AO18">
        <v>0</v>
      </c>
      <c r="AP18">
        <v>1</v>
      </c>
      <c r="AQ18">
        <v>0</v>
      </c>
      <c r="AR18">
        <v>10</v>
      </c>
      <c r="AS18" s="1">
        <f t="shared" si="1"/>
        <v>2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</row>
    <row r="19" spans="2:54">
      <c r="B19">
        <v>8</v>
      </c>
      <c r="D19">
        <v>3.5</v>
      </c>
      <c r="E19">
        <v>0.5</v>
      </c>
      <c r="F19">
        <v>2.5</v>
      </c>
      <c r="G19">
        <v>0</v>
      </c>
      <c r="H19">
        <v>10</v>
      </c>
      <c r="I19" s="1">
        <f t="shared" si="2"/>
        <v>6.5</v>
      </c>
      <c r="K19">
        <v>1</v>
      </c>
      <c r="L19">
        <v>1</v>
      </c>
      <c r="M19">
        <v>1</v>
      </c>
      <c r="N19">
        <v>1</v>
      </c>
      <c r="O19">
        <v>0</v>
      </c>
      <c r="P19">
        <v>1</v>
      </c>
      <c r="Q19">
        <v>1</v>
      </c>
      <c r="R19">
        <v>1</v>
      </c>
      <c r="T19" s="4"/>
      <c r="V19" s="11">
        <v>6</v>
      </c>
      <c r="W19">
        <v>0</v>
      </c>
      <c r="X19">
        <v>3</v>
      </c>
      <c r="Y19">
        <v>0</v>
      </c>
      <c r="Z19">
        <v>9</v>
      </c>
      <c r="AA19" s="1">
        <f t="shared" si="0"/>
        <v>9</v>
      </c>
      <c r="AC19">
        <v>1</v>
      </c>
      <c r="AD19">
        <v>2</v>
      </c>
      <c r="AE19">
        <v>1</v>
      </c>
      <c r="AF19">
        <v>1</v>
      </c>
      <c r="AG19">
        <v>1</v>
      </c>
      <c r="AH19">
        <v>0</v>
      </c>
      <c r="AI19">
        <v>0</v>
      </c>
      <c r="AJ19">
        <v>1</v>
      </c>
      <c r="AL19" s="4"/>
      <c r="AN19">
        <v>4</v>
      </c>
      <c r="AO19">
        <v>1</v>
      </c>
      <c r="AP19">
        <v>1</v>
      </c>
      <c r="AQ19">
        <v>0</v>
      </c>
      <c r="AR19">
        <v>10</v>
      </c>
      <c r="AS19" s="1">
        <f t="shared" si="1"/>
        <v>6</v>
      </c>
      <c r="AU19">
        <v>1</v>
      </c>
      <c r="AV19">
        <v>0</v>
      </c>
      <c r="AW19">
        <v>1</v>
      </c>
      <c r="AX19">
        <v>1</v>
      </c>
      <c r="AY19">
        <v>1</v>
      </c>
      <c r="AZ19">
        <v>1</v>
      </c>
      <c r="BA19">
        <v>1</v>
      </c>
      <c r="BB19">
        <v>0</v>
      </c>
    </row>
    <row r="20" spans="2:54">
      <c r="B20">
        <v>9</v>
      </c>
      <c r="D20">
        <v>3.5</v>
      </c>
      <c r="E20" s="11">
        <v>4</v>
      </c>
      <c r="F20">
        <v>1.5</v>
      </c>
      <c r="G20">
        <v>0</v>
      </c>
      <c r="H20">
        <v>7</v>
      </c>
      <c r="I20" s="1">
        <f t="shared" si="2"/>
        <v>9</v>
      </c>
      <c r="K20">
        <v>1</v>
      </c>
      <c r="L20">
        <v>3</v>
      </c>
      <c r="M20">
        <v>1</v>
      </c>
      <c r="N20">
        <v>2</v>
      </c>
      <c r="O20">
        <v>1</v>
      </c>
      <c r="P20">
        <v>0</v>
      </c>
      <c r="Q20">
        <v>0</v>
      </c>
      <c r="R20">
        <v>1</v>
      </c>
      <c r="T20" s="4"/>
      <c r="V20">
        <v>3</v>
      </c>
      <c r="W20" s="11">
        <v>4</v>
      </c>
      <c r="X20">
        <v>3</v>
      </c>
      <c r="Y20">
        <v>0</v>
      </c>
      <c r="Z20">
        <v>9</v>
      </c>
      <c r="AA20" s="1">
        <f t="shared" si="0"/>
        <v>10</v>
      </c>
      <c r="AC20">
        <v>1</v>
      </c>
      <c r="AD20">
        <v>3</v>
      </c>
      <c r="AE20">
        <v>1</v>
      </c>
      <c r="AF20">
        <v>1</v>
      </c>
      <c r="AG20">
        <v>0</v>
      </c>
      <c r="AH20">
        <v>0</v>
      </c>
      <c r="AI20">
        <v>0</v>
      </c>
      <c r="AJ20">
        <v>1</v>
      </c>
      <c r="AL20" s="4"/>
      <c r="AN20">
        <v>4</v>
      </c>
      <c r="AO20">
        <v>5</v>
      </c>
      <c r="AP20">
        <v>2</v>
      </c>
      <c r="AQ20">
        <v>0</v>
      </c>
      <c r="AR20">
        <v>7</v>
      </c>
      <c r="AS20" s="1">
        <f t="shared" si="1"/>
        <v>11</v>
      </c>
      <c r="AU20">
        <v>1</v>
      </c>
      <c r="AV20">
        <v>3</v>
      </c>
      <c r="AW20">
        <v>1</v>
      </c>
      <c r="AX20">
        <v>2</v>
      </c>
      <c r="AY20">
        <v>1</v>
      </c>
      <c r="AZ20">
        <v>1</v>
      </c>
      <c r="BA20">
        <v>1</v>
      </c>
      <c r="BB20">
        <v>1</v>
      </c>
    </row>
    <row r="21" spans="2:54">
      <c r="B21">
        <v>10</v>
      </c>
      <c r="D21" s="11">
        <v>4.5</v>
      </c>
      <c r="E21">
        <v>1</v>
      </c>
      <c r="F21" s="11">
        <v>7.5</v>
      </c>
      <c r="G21">
        <v>1.5</v>
      </c>
      <c r="H21">
        <v>10</v>
      </c>
      <c r="I21" s="10">
        <f t="shared" si="2"/>
        <v>14.5</v>
      </c>
      <c r="K21">
        <v>2</v>
      </c>
      <c r="L21">
        <v>3</v>
      </c>
      <c r="M21">
        <v>3</v>
      </c>
      <c r="N21">
        <v>2</v>
      </c>
      <c r="O21">
        <v>2</v>
      </c>
      <c r="P21">
        <v>3</v>
      </c>
      <c r="Q21">
        <v>2</v>
      </c>
      <c r="R21">
        <v>2</v>
      </c>
      <c r="T21" s="4"/>
      <c r="V21" s="11">
        <v>4</v>
      </c>
      <c r="W21">
        <v>2</v>
      </c>
      <c r="X21">
        <v>5</v>
      </c>
      <c r="Y21">
        <v>2</v>
      </c>
      <c r="Z21">
        <v>10</v>
      </c>
      <c r="AA21" s="1">
        <f t="shared" si="0"/>
        <v>13</v>
      </c>
      <c r="AC21">
        <v>1</v>
      </c>
      <c r="AD21">
        <v>3</v>
      </c>
      <c r="AE21">
        <v>1</v>
      </c>
      <c r="AF21">
        <v>1</v>
      </c>
      <c r="AG21">
        <v>1</v>
      </c>
      <c r="AH21">
        <v>2</v>
      </c>
      <c r="AI21">
        <v>1</v>
      </c>
      <c r="AJ21">
        <v>1</v>
      </c>
      <c r="AL21" s="4"/>
      <c r="AN21">
        <v>3</v>
      </c>
      <c r="AO21">
        <v>1</v>
      </c>
      <c r="AP21">
        <v>6</v>
      </c>
      <c r="AQ21">
        <v>1</v>
      </c>
      <c r="AR21">
        <v>10</v>
      </c>
      <c r="AS21" s="1">
        <f t="shared" si="1"/>
        <v>11</v>
      </c>
      <c r="AU21">
        <v>2</v>
      </c>
      <c r="AV21">
        <v>3</v>
      </c>
      <c r="AW21">
        <v>2</v>
      </c>
      <c r="AX21">
        <v>1</v>
      </c>
      <c r="AY21">
        <v>1</v>
      </c>
      <c r="AZ21">
        <v>2</v>
      </c>
      <c r="BA21">
        <v>1</v>
      </c>
      <c r="BB21">
        <v>2</v>
      </c>
    </row>
    <row r="22" spans="2:54">
      <c r="B22">
        <v>11</v>
      </c>
      <c r="D22" s="11">
        <v>6.5</v>
      </c>
      <c r="E22" s="11">
        <v>3.5</v>
      </c>
      <c r="F22">
        <v>2</v>
      </c>
      <c r="G22" s="11">
        <v>4</v>
      </c>
      <c r="H22">
        <v>6.5</v>
      </c>
      <c r="I22" s="10">
        <f t="shared" si="2"/>
        <v>16</v>
      </c>
      <c r="K22">
        <v>2</v>
      </c>
      <c r="L22">
        <v>3</v>
      </c>
      <c r="M22">
        <v>2</v>
      </c>
      <c r="N22">
        <v>2</v>
      </c>
      <c r="O22">
        <v>2</v>
      </c>
      <c r="P22">
        <v>1</v>
      </c>
      <c r="Q22">
        <v>2</v>
      </c>
      <c r="R22">
        <v>2</v>
      </c>
      <c r="T22" s="4"/>
      <c r="V22">
        <v>3</v>
      </c>
      <c r="W22" s="11">
        <v>4</v>
      </c>
      <c r="X22">
        <v>4</v>
      </c>
      <c r="Y22">
        <v>1</v>
      </c>
      <c r="Z22">
        <v>7</v>
      </c>
      <c r="AA22" s="1">
        <f t="shared" si="0"/>
        <v>12</v>
      </c>
      <c r="AC22">
        <v>1</v>
      </c>
      <c r="AD22">
        <v>3</v>
      </c>
      <c r="AE22">
        <v>1</v>
      </c>
      <c r="AF22">
        <v>2</v>
      </c>
      <c r="AG22">
        <v>1</v>
      </c>
      <c r="AH22">
        <v>1</v>
      </c>
      <c r="AI22">
        <v>2</v>
      </c>
      <c r="AJ22">
        <v>2</v>
      </c>
      <c r="AL22" s="4"/>
      <c r="AN22">
        <v>6</v>
      </c>
      <c r="AO22">
        <v>3</v>
      </c>
      <c r="AP22">
        <v>2</v>
      </c>
      <c r="AQ22">
        <v>3</v>
      </c>
      <c r="AR22">
        <v>8</v>
      </c>
      <c r="AS22" s="1">
        <f t="shared" si="1"/>
        <v>14</v>
      </c>
      <c r="AU22">
        <v>1</v>
      </c>
      <c r="AV22">
        <v>3</v>
      </c>
      <c r="AW22">
        <v>1</v>
      </c>
      <c r="AX22">
        <v>2</v>
      </c>
      <c r="AY22">
        <v>1</v>
      </c>
      <c r="AZ22">
        <v>1</v>
      </c>
      <c r="BA22">
        <v>1</v>
      </c>
      <c r="BB22">
        <v>1</v>
      </c>
    </row>
    <row r="23" spans="2:54">
      <c r="B23">
        <v>12</v>
      </c>
      <c r="D23" s="11">
        <v>5</v>
      </c>
      <c r="E23" s="11">
        <v>4</v>
      </c>
      <c r="F23">
        <v>1</v>
      </c>
      <c r="G23" s="11">
        <v>3</v>
      </c>
      <c r="H23" s="11">
        <v>1</v>
      </c>
      <c r="I23" s="10">
        <f t="shared" si="2"/>
        <v>13</v>
      </c>
      <c r="K23">
        <v>1</v>
      </c>
      <c r="L23">
        <v>3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T23" s="4"/>
      <c r="V23">
        <v>2</v>
      </c>
      <c r="W23">
        <v>1</v>
      </c>
      <c r="X23">
        <v>2</v>
      </c>
      <c r="Y23">
        <v>2</v>
      </c>
      <c r="Z23">
        <v>6</v>
      </c>
      <c r="AA23" s="1">
        <f t="shared" si="0"/>
        <v>7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L23" s="4"/>
      <c r="AN23">
        <v>2</v>
      </c>
      <c r="AO23">
        <v>1</v>
      </c>
      <c r="AP23">
        <v>0</v>
      </c>
      <c r="AQ23">
        <v>0</v>
      </c>
      <c r="AR23">
        <v>3</v>
      </c>
      <c r="AS23" s="1">
        <f t="shared" si="1"/>
        <v>3</v>
      </c>
      <c r="AU23">
        <v>1</v>
      </c>
      <c r="AV23">
        <v>3</v>
      </c>
      <c r="AW23">
        <v>2</v>
      </c>
      <c r="AX23">
        <v>0</v>
      </c>
      <c r="AY23">
        <v>2</v>
      </c>
      <c r="AZ23">
        <v>1</v>
      </c>
      <c r="BA23">
        <v>1</v>
      </c>
      <c r="BB23">
        <v>1</v>
      </c>
    </row>
    <row r="24" spans="2:54">
      <c r="B24">
        <v>13</v>
      </c>
      <c r="D24">
        <v>1</v>
      </c>
      <c r="E24">
        <v>1</v>
      </c>
      <c r="F24">
        <v>0</v>
      </c>
      <c r="G24">
        <v>0</v>
      </c>
      <c r="H24">
        <v>10</v>
      </c>
      <c r="I24" s="1">
        <f t="shared" si="2"/>
        <v>2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 s="4"/>
      <c r="V24" s="8"/>
      <c r="W24" s="8"/>
      <c r="X24" s="8"/>
      <c r="Y24" s="8"/>
      <c r="Z24" s="8"/>
      <c r="AA24" s="9">
        <f t="shared" si="0"/>
        <v>0</v>
      </c>
      <c r="AB24" s="8"/>
      <c r="AC24" s="8"/>
      <c r="AD24" s="8"/>
      <c r="AE24" s="8"/>
      <c r="AF24" s="8"/>
      <c r="AG24" s="8"/>
      <c r="AH24" s="8"/>
      <c r="AI24" s="8"/>
      <c r="AJ24" s="8"/>
      <c r="AL24" s="4"/>
      <c r="AN24">
        <v>0</v>
      </c>
      <c r="AO24">
        <v>0</v>
      </c>
      <c r="AP24">
        <v>0</v>
      </c>
      <c r="AQ24">
        <v>0</v>
      </c>
      <c r="AR24">
        <v>10</v>
      </c>
      <c r="AS24" s="1">
        <f t="shared" si="1"/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</row>
    <row r="25" spans="2:54">
      <c r="B25">
        <v>14</v>
      </c>
      <c r="D25">
        <v>3</v>
      </c>
      <c r="E25">
        <v>1.5</v>
      </c>
      <c r="F25">
        <v>0</v>
      </c>
      <c r="G25">
        <v>0</v>
      </c>
      <c r="H25">
        <v>7</v>
      </c>
      <c r="I25" s="1">
        <f t="shared" si="2"/>
        <v>4.5</v>
      </c>
      <c r="K25">
        <v>1</v>
      </c>
      <c r="L25">
        <v>3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T25" s="4"/>
      <c r="V25">
        <v>3</v>
      </c>
      <c r="W25">
        <v>2</v>
      </c>
      <c r="X25">
        <v>0</v>
      </c>
      <c r="Y25">
        <v>0</v>
      </c>
      <c r="Z25">
        <v>10</v>
      </c>
      <c r="AA25" s="1">
        <f t="shared" si="0"/>
        <v>5</v>
      </c>
      <c r="AC25">
        <v>1</v>
      </c>
      <c r="AD25">
        <v>2</v>
      </c>
      <c r="AE25">
        <v>1</v>
      </c>
      <c r="AF25">
        <v>1</v>
      </c>
      <c r="AG25">
        <v>0</v>
      </c>
      <c r="AH25">
        <v>1</v>
      </c>
      <c r="AI25">
        <v>0</v>
      </c>
      <c r="AJ25">
        <v>1</v>
      </c>
      <c r="AL25" s="4"/>
      <c r="AN25">
        <v>1</v>
      </c>
      <c r="AO25">
        <v>0</v>
      </c>
      <c r="AP25">
        <v>0</v>
      </c>
      <c r="AQ25">
        <v>0</v>
      </c>
      <c r="AR25">
        <v>9</v>
      </c>
      <c r="AS25" s="1">
        <f t="shared" si="1"/>
        <v>1</v>
      </c>
      <c r="AU25">
        <v>1</v>
      </c>
      <c r="AV25">
        <v>3</v>
      </c>
      <c r="AW25">
        <v>1</v>
      </c>
      <c r="AX25">
        <v>1</v>
      </c>
      <c r="AY25">
        <v>0</v>
      </c>
      <c r="AZ25">
        <v>0</v>
      </c>
      <c r="BA25">
        <v>1</v>
      </c>
      <c r="BB25">
        <v>1</v>
      </c>
    </row>
    <row r="26" spans="2:54" ht="9" customHeight="1">
      <c r="T26" s="4"/>
      <c r="AA26" s="1"/>
      <c r="AL26" s="4"/>
      <c r="AS26" s="1"/>
    </row>
    <row r="27" spans="2:54" ht="6" customHeight="1">
      <c r="T27" s="4"/>
      <c r="AA27" s="1"/>
      <c r="AL27" s="4"/>
      <c r="AS27" s="1"/>
    </row>
    <row r="28" spans="2:54">
      <c r="B28" t="s">
        <v>36</v>
      </c>
      <c r="D28" s="11">
        <f t="shared" ref="D28:I28" si="3">AVERAGE(D12:D25)</f>
        <v>3.7142857142857144</v>
      </c>
      <c r="E28">
        <f t="shared" si="3"/>
        <v>1.7857142857142858</v>
      </c>
      <c r="F28">
        <f t="shared" si="3"/>
        <v>2.1428571428571428</v>
      </c>
      <c r="G28">
        <f t="shared" si="3"/>
        <v>1.0357142857142858</v>
      </c>
      <c r="H28">
        <f t="shared" si="3"/>
        <v>8.2142857142857135</v>
      </c>
      <c r="I28">
        <f t="shared" si="3"/>
        <v>8.6785714285714288</v>
      </c>
      <c r="K28">
        <f>AVERAGE(K12:K25)</f>
        <v>1.1428571428571428</v>
      </c>
      <c r="L28">
        <f>AVERAGE(L12:L25)</f>
        <v>2.2142857142857144</v>
      </c>
      <c r="M28">
        <f>AVERAGE(M12:M25)</f>
        <v>1.1428571428571428</v>
      </c>
      <c r="R28">
        <f>COUNTIF(R12:R25, "&gt;0")</f>
        <v>10</v>
      </c>
      <c r="T28" s="4"/>
      <c r="V28" s="11">
        <f t="shared" ref="V28:AA28" si="4">AVERAGE(V12:V25)</f>
        <v>3.3076923076923075</v>
      </c>
      <c r="W28">
        <f t="shared" si="4"/>
        <v>1.9230769230769231</v>
      </c>
      <c r="X28">
        <f t="shared" si="4"/>
        <v>2.2307692307692308</v>
      </c>
      <c r="Y28">
        <f t="shared" si="4"/>
        <v>1.0769230769230769</v>
      </c>
      <c r="Z28">
        <f t="shared" si="4"/>
        <v>8.9230769230769234</v>
      </c>
      <c r="AA28" s="1">
        <f t="shared" si="4"/>
        <v>7.9285714285714288</v>
      </c>
      <c r="AC28">
        <f>AVERAGE(AC12:AC25)</f>
        <v>0.84615384615384615</v>
      </c>
      <c r="AD28">
        <f>AVERAGE(AD12:AD25)</f>
        <v>1.9230769230769231</v>
      </c>
      <c r="AE28">
        <f>AVERAGE(AE12:AE25)</f>
        <v>0.76923076923076927</v>
      </c>
      <c r="AJ28">
        <f>COUNTIF(AJ12:AJ25, "&gt;0")</f>
        <v>10</v>
      </c>
      <c r="AL28" s="4"/>
      <c r="AN28">
        <f t="shared" ref="AN28:AR28" si="5">AVERAGE(AN12:AN25)</f>
        <v>2.2857142857142856</v>
      </c>
      <c r="AO28">
        <f t="shared" si="5"/>
        <v>1.4285714285714286</v>
      </c>
      <c r="AP28">
        <f t="shared" si="5"/>
        <v>1.9285714285714286</v>
      </c>
      <c r="AQ28">
        <f t="shared" si="5"/>
        <v>0.7142857142857143</v>
      </c>
      <c r="AR28">
        <f t="shared" si="5"/>
        <v>8.6428571428571423</v>
      </c>
      <c r="AS28" s="1">
        <f t="shared" si="1"/>
        <v>6.3571428571428577</v>
      </c>
      <c r="AU28">
        <f>AVERAGE(AU12:AU25)</f>
        <v>0.8571428571428571</v>
      </c>
      <c r="AV28">
        <f>AVERAGE(AV12:AV25)</f>
        <v>2.0714285714285716</v>
      </c>
      <c r="AW28">
        <f>AVERAGE(AW12:AW25)</f>
        <v>1</v>
      </c>
      <c r="BB28">
        <f>COUNTIF(BB12:BB25, "&gt;0")</f>
        <v>9</v>
      </c>
    </row>
    <row r="29" spans="2:54">
      <c r="R29">
        <f>(R28/14)*100</f>
        <v>71.428571428571431</v>
      </c>
      <c r="T29" s="4"/>
      <c r="AJ29">
        <f>(AJ28/14)*100</f>
        <v>71.428571428571431</v>
      </c>
      <c r="AL29" s="4"/>
      <c r="AS29" s="1"/>
      <c r="BB29">
        <f>(BB28/14)*100</f>
        <v>64.285714285714292</v>
      </c>
    </row>
    <row r="30" spans="2:54">
      <c r="B30" t="s">
        <v>39</v>
      </c>
      <c r="T30" s="4"/>
      <c r="AL30" s="4"/>
      <c r="AS30" s="1"/>
    </row>
    <row r="31" spans="2:54" ht="8" customHeight="1">
      <c r="T31" s="4"/>
      <c r="AS31" s="1"/>
    </row>
    <row r="32" spans="2:54">
      <c r="B32">
        <v>1</v>
      </c>
      <c r="D32">
        <v>0</v>
      </c>
      <c r="E32" s="11">
        <v>5</v>
      </c>
      <c r="F32">
        <v>4</v>
      </c>
      <c r="G32">
        <v>1</v>
      </c>
      <c r="H32" s="11">
        <v>5</v>
      </c>
      <c r="I32" s="1">
        <f>(D32+E32+F32+G32)</f>
        <v>10</v>
      </c>
      <c r="K32">
        <v>1</v>
      </c>
      <c r="L32">
        <v>3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T32" s="4"/>
      <c r="V32">
        <v>0</v>
      </c>
      <c r="W32" s="11">
        <v>5</v>
      </c>
      <c r="X32">
        <v>5</v>
      </c>
      <c r="Y32">
        <v>1</v>
      </c>
      <c r="Z32">
        <v>6</v>
      </c>
      <c r="AA32" s="1">
        <f>V32+W32+X32+Y32</f>
        <v>11</v>
      </c>
      <c r="AC32">
        <v>1</v>
      </c>
      <c r="AD32">
        <v>2</v>
      </c>
      <c r="AE32">
        <v>1</v>
      </c>
      <c r="AF32">
        <v>1</v>
      </c>
      <c r="AG32">
        <v>1</v>
      </c>
      <c r="AH32">
        <v>1</v>
      </c>
      <c r="AI32">
        <v>1</v>
      </c>
      <c r="AJ32">
        <v>1</v>
      </c>
      <c r="AN32">
        <v>2</v>
      </c>
      <c r="AO32">
        <v>4</v>
      </c>
      <c r="AP32">
        <v>5</v>
      </c>
      <c r="AQ32">
        <v>1</v>
      </c>
      <c r="AR32">
        <v>6</v>
      </c>
      <c r="AS32" s="1">
        <f t="shared" si="1"/>
        <v>12</v>
      </c>
      <c r="AU32">
        <v>1</v>
      </c>
      <c r="AV32">
        <v>3</v>
      </c>
      <c r="AW32">
        <v>1</v>
      </c>
      <c r="AX32">
        <v>1</v>
      </c>
      <c r="AY32">
        <v>1</v>
      </c>
      <c r="AZ32">
        <v>1</v>
      </c>
      <c r="BA32">
        <v>1</v>
      </c>
      <c r="BB32">
        <v>1</v>
      </c>
    </row>
    <row r="33" spans="2:54">
      <c r="B33">
        <v>2</v>
      </c>
      <c r="D33">
        <v>2</v>
      </c>
      <c r="E33">
        <v>1</v>
      </c>
      <c r="F33">
        <v>4</v>
      </c>
      <c r="G33">
        <v>0</v>
      </c>
      <c r="H33">
        <v>7</v>
      </c>
      <c r="I33" s="1">
        <f t="shared" ref="I33:I47" si="6">(D33+E33+F33+G33)</f>
        <v>7</v>
      </c>
      <c r="K33">
        <v>1</v>
      </c>
      <c r="L33">
        <v>3</v>
      </c>
      <c r="M33">
        <v>1</v>
      </c>
      <c r="N33">
        <v>0</v>
      </c>
      <c r="O33">
        <v>0</v>
      </c>
      <c r="P33">
        <v>1</v>
      </c>
      <c r="Q33">
        <v>1</v>
      </c>
      <c r="R33">
        <v>1</v>
      </c>
      <c r="T33" s="4"/>
      <c r="V33">
        <v>0</v>
      </c>
      <c r="W33">
        <v>1</v>
      </c>
      <c r="X33">
        <v>2</v>
      </c>
      <c r="Y33">
        <v>0</v>
      </c>
      <c r="Z33">
        <v>9</v>
      </c>
      <c r="AA33" s="1">
        <f t="shared" ref="AA33:AA47" si="7">V33+W33+X33+Y33</f>
        <v>3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N33">
        <v>1</v>
      </c>
      <c r="AO33">
        <v>5</v>
      </c>
      <c r="AP33">
        <v>3</v>
      </c>
      <c r="AQ33">
        <v>0</v>
      </c>
      <c r="AR33">
        <v>9</v>
      </c>
      <c r="AS33" s="1">
        <f t="shared" si="1"/>
        <v>9</v>
      </c>
      <c r="AU33">
        <v>1</v>
      </c>
      <c r="AV33">
        <v>3</v>
      </c>
      <c r="AW33">
        <v>1</v>
      </c>
      <c r="AX33">
        <v>0</v>
      </c>
      <c r="AY33">
        <v>0</v>
      </c>
      <c r="AZ33">
        <v>1</v>
      </c>
      <c r="BA33">
        <v>0</v>
      </c>
      <c r="BB33">
        <v>0</v>
      </c>
    </row>
    <row r="34" spans="2:54">
      <c r="B34">
        <v>3</v>
      </c>
      <c r="D34" s="11">
        <v>5</v>
      </c>
      <c r="E34">
        <v>0</v>
      </c>
      <c r="F34">
        <v>2</v>
      </c>
      <c r="G34" s="11">
        <v>4</v>
      </c>
      <c r="H34">
        <v>10</v>
      </c>
      <c r="I34" s="1">
        <f t="shared" si="6"/>
        <v>11</v>
      </c>
      <c r="K34">
        <v>1</v>
      </c>
      <c r="L34">
        <v>3</v>
      </c>
      <c r="M34">
        <v>1</v>
      </c>
      <c r="N34">
        <v>0</v>
      </c>
      <c r="O34">
        <v>1</v>
      </c>
      <c r="P34">
        <v>1</v>
      </c>
      <c r="Q34">
        <v>1</v>
      </c>
      <c r="R34">
        <v>1</v>
      </c>
      <c r="T34" s="4"/>
      <c r="V34" s="11">
        <v>4</v>
      </c>
      <c r="W34">
        <v>0</v>
      </c>
      <c r="X34">
        <v>2</v>
      </c>
      <c r="Y34">
        <v>1</v>
      </c>
      <c r="Z34">
        <v>10</v>
      </c>
      <c r="AA34" s="1">
        <f t="shared" si="7"/>
        <v>7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N34">
        <v>7</v>
      </c>
      <c r="AO34">
        <v>0</v>
      </c>
      <c r="AP34">
        <v>2</v>
      </c>
      <c r="AQ34">
        <v>4</v>
      </c>
      <c r="AR34">
        <v>10</v>
      </c>
      <c r="AS34" s="1">
        <f t="shared" si="1"/>
        <v>13</v>
      </c>
      <c r="AU34">
        <v>1</v>
      </c>
      <c r="AV34">
        <v>0</v>
      </c>
      <c r="AW34">
        <v>1</v>
      </c>
      <c r="AX34">
        <v>0</v>
      </c>
      <c r="AY34">
        <v>1</v>
      </c>
      <c r="AZ34">
        <v>1</v>
      </c>
      <c r="BA34">
        <v>1</v>
      </c>
      <c r="BB34">
        <v>1</v>
      </c>
    </row>
    <row r="35" spans="2:54">
      <c r="B35">
        <v>4</v>
      </c>
      <c r="D35">
        <v>1</v>
      </c>
      <c r="E35">
        <v>0</v>
      </c>
      <c r="F35">
        <v>0</v>
      </c>
      <c r="G35">
        <v>0</v>
      </c>
      <c r="H35">
        <v>10</v>
      </c>
      <c r="I35" s="1">
        <f t="shared" si="6"/>
        <v>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T35" s="4"/>
      <c r="V35">
        <v>1</v>
      </c>
      <c r="W35">
        <v>0</v>
      </c>
      <c r="X35">
        <v>0</v>
      </c>
      <c r="Y35">
        <v>0</v>
      </c>
      <c r="Z35">
        <v>10</v>
      </c>
      <c r="AA35" s="1">
        <f t="shared" si="7"/>
        <v>1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N35">
        <v>0</v>
      </c>
      <c r="AO35">
        <v>0</v>
      </c>
      <c r="AP35">
        <v>0</v>
      </c>
      <c r="AQ35">
        <v>0</v>
      </c>
      <c r="AR35">
        <v>10</v>
      </c>
      <c r="AS35" s="1">
        <f t="shared" si="1"/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</row>
    <row r="36" spans="2:54">
      <c r="B36">
        <v>5</v>
      </c>
      <c r="D36">
        <v>0</v>
      </c>
      <c r="E36">
        <v>2</v>
      </c>
      <c r="F36">
        <v>4</v>
      </c>
      <c r="G36">
        <v>1</v>
      </c>
      <c r="H36">
        <v>10</v>
      </c>
      <c r="I36" s="1">
        <f t="shared" si="6"/>
        <v>7</v>
      </c>
      <c r="K36">
        <v>1</v>
      </c>
      <c r="L36">
        <v>2</v>
      </c>
      <c r="M36">
        <v>0</v>
      </c>
      <c r="N36">
        <v>1</v>
      </c>
      <c r="O36">
        <v>1</v>
      </c>
      <c r="P36">
        <v>2</v>
      </c>
      <c r="Q36">
        <v>1</v>
      </c>
      <c r="R36">
        <v>1</v>
      </c>
      <c r="T36" s="4"/>
      <c r="V36">
        <v>0</v>
      </c>
      <c r="W36">
        <v>1</v>
      </c>
      <c r="X36" s="11">
        <v>6</v>
      </c>
      <c r="Y36">
        <v>1</v>
      </c>
      <c r="Z36">
        <v>10</v>
      </c>
      <c r="AA36" s="1">
        <f t="shared" si="7"/>
        <v>8</v>
      </c>
      <c r="AC36">
        <v>1</v>
      </c>
      <c r="AD36">
        <v>2</v>
      </c>
      <c r="AE36">
        <v>1</v>
      </c>
      <c r="AF36">
        <v>1</v>
      </c>
      <c r="AG36">
        <v>1</v>
      </c>
      <c r="AH36">
        <v>2</v>
      </c>
      <c r="AI36">
        <v>1</v>
      </c>
      <c r="AJ36">
        <v>1</v>
      </c>
      <c r="AN36">
        <v>3</v>
      </c>
      <c r="AO36">
        <v>1</v>
      </c>
      <c r="AP36">
        <v>4</v>
      </c>
      <c r="AQ36">
        <v>3</v>
      </c>
      <c r="AR36">
        <v>10</v>
      </c>
      <c r="AS36" s="1">
        <f t="shared" si="1"/>
        <v>11</v>
      </c>
      <c r="AU36">
        <v>1</v>
      </c>
      <c r="AV36">
        <v>1</v>
      </c>
      <c r="AW36">
        <v>1</v>
      </c>
      <c r="AX36">
        <v>1</v>
      </c>
      <c r="AY36">
        <v>1</v>
      </c>
      <c r="AZ36">
        <v>3</v>
      </c>
      <c r="BA36">
        <v>1</v>
      </c>
      <c r="BB36">
        <v>1</v>
      </c>
    </row>
    <row r="37" spans="2:54" s="1" customFormat="1">
      <c r="B37" s="1">
        <v>6</v>
      </c>
      <c r="D37" s="1">
        <v>4</v>
      </c>
      <c r="E37" s="12">
        <v>3</v>
      </c>
      <c r="F37" s="1">
        <v>1</v>
      </c>
      <c r="G37" s="1">
        <v>1</v>
      </c>
      <c r="H37" s="1">
        <v>9</v>
      </c>
      <c r="I37" s="1">
        <f t="shared" si="6"/>
        <v>9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T37" s="13"/>
      <c r="V37" s="12">
        <v>6</v>
      </c>
      <c r="W37" s="1">
        <v>2</v>
      </c>
      <c r="X37" s="1">
        <v>4</v>
      </c>
      <c r="Y37" s="1">
        <v>1</v>
      </c>
      <c r="Z37" s="1">
        <v>9</v>
      </c>
      <c r="AA37" s="1">
        <f t="shared" si="7"/>
        <v>13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S37" s="1">
        <f t="shared" si="1"/>
        <v>0</v>
      </c>
    </row>
    <row r="38" spans="2:54">
      <c r="B38">
        <v>7</v>
      </c>
      <c r="D38" s="11">
        <v>6</v>
      </c>
      <c r="E38" s="11">
        <v>4</v>
      </c>
      <c r="F38" s="11">
        <v>8</v>
      </c>
      <c r="G38">
        <v>2</v>
      </c>
      <c r="H38" s="11">
        <v>3</v>
      </c>
      <c r="I38" s="10">
        <f t="shared" si="6"/>
        <v>20</v>
      </c>
      <c r="K38">
        <v>2</v>
      </c>
      <c r="L38">
        <v>3</v>
      </c>
      <c r="M38">
        <v>3</v>
      </c>
      <c r="N38">
        <v>3</v>
      </c>
      <c r="O38">
        <v>3</v>
      </c>
      <c r="P38">
        <v>3</v>
      </c>
      <c r="Q38">
        <v>2</v>
      </c>
      <c r="R38">
        <v>3</v>
      </c>
      <c r="T38" s="4"/>
      <c r="V38">
        <v>1</v>
      </c>
      <c r="W38" s="11">
        <v>4</v>
      </c>
      <c r="X38">
        <v>5</v>
      </c>
      <c r="Y38">
        <v>1</v>
      </c>
      <c r="Z38">
        <v>6</v>
      </c>
      <c r="AA38" s="1">
        <f t="shared" si="7"/>
        <v>11</v>
      </c>
      <c r="AC38">
        <v>2</v>
      </c>
      <c r="AD38">
        <v>3</v>
      </c>
      <c r="AE38">
        <v>2</v>
      </c>
      <c r="AF38">
        <v>2</v>
      </c>
      <c r="AG38">
        <v>1</v>
      </c>
      <c r="AH38">
        <v>3</v>
      </c>
      <c r="AI38">
        <v>0</v>
      </c>
      <c r="AJ38">
        <v>2</v>
      </c>
      <c r="AN38">
        <v>3</v>
      </c>
      <c r="AO38">
        <v>4</v>
      </c>
      <c r="AP38">
        <v>7</v>
      </c>
      <c r="AQ38">
        <v>0</v>
      </c>
      <c r="AR38">
        <v>3</v>
      </c>
      <c r="AS38" s="1">
        <f t="shared" si="1"/>
        <v>14</v>
      </c>
      <c r="AU38">
        <v>2</v>
      </c>
      <c r="AV38">
        <v>3</v>
      </c>
      <c r="AW38">
        <v>2</v>
      </c>
      <c r="AX38">
        <v>2</v>
      </c>
      <c r="AY38">
        <v>1</v>
      </c>
      <c r="AZ38">
        <v>3</v>
      </c>
      <c r="BA38">
        <v>2</v>
      </c>
      <c r="BB38">
        <v>2</v>
      </c>
    </row>
    <row r="39" spans="2:54">
      <c r="B39">
        <v>8</v>
      </c>
      <c r="D39">
        <v>0</v>
      </c>
      <c r="E39">
        <v>1</v>
      </c>
      <c r="F39">
        <v>0</v>
      </c>
      <c r="G39">
        <v>0</v>
      </c>
      <c r="H39">
        <v>8</v>
      </c>
      <c r="I39" s="1">
        <f t="shared" si="6"/>
        <v>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T39" s="4"/>
      <c r="V39">
        <v>0</v>
      </c>
      <c r="W39">
        <v>0</v>
      </c>
      <c r="X39">
        <v>0</v>
      </c>
      <c r="Y39">
        <v>0</v>
      </c>
      <c r="Z39">
        <v>10</v>
      </c>
      <c r="AA39" s="1">
        <f t="shared" si="7"/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N39">
        <v>0</v>
      </c>
      <c r="AO39">
        <v>0</v>
      </c>
      <c r="AP39">
        <v>0</v>
      </c>
      <c r="AQ39">
        <v>0</v>
      </c>
      <c r="AR39">
        <v>10</v>
      </c>
      <c r="AS39" s="1">
        <f t="shared" si="1"/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</row>
    <row r="40" spans="2:54">
      <c r="B40">
        <v>9</v>
      </c>
      <c r="D40">
        <v>1</v>
      </c>
      <c r="E40" s="11">
        <v>3</v>
      </c>
      <c r="F40">
        <v>3</v>
      </c>
      <c r="G40">
        <v>2</v>
      </c>
      <c r="H40">
        <v>7</v>
      </c>
      <c r="I40" s="1">
        <f t="shared" si="6"/>
        <v>9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 s="4"/>
      <c r="V40">
        <v>2</v>
      </c>
      <c r="W40">
        <v>2</v>
      </c>
      <c r="X40">
        <v>3</v>
      </c>
      <c r="Y40">
        <v>0</v>
      </c>
      <c r="Z40">
        <v>7</v>
      </c>
      <c r="AA40" s="1">
        <f t="shared" si="7"/>
        <v>7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N40">
        <v>0</v>
      </c>
      <c r="AO40">
        <v>2</v>
      </c>
      <c r="AP40">
        <v>2</v>
      </c>
      <c r="AQ40">
        <v>0</v>
      </c>
      <c r="AR40">
        <v>10</v>
      </c>
      <c r="AS40" s="1">
        <f t="shared" si="1"/>
        <v>4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</row>
    <row r="41" spans="2:54">
      <c r="B41">
        <v>10</v>
      </c>
      <c r="D41">
        <v>3</v>
      </c>
      <c r="E41">
        <v>2</v>
      </c>
      <c r="F41">
        <v>0</v>
      </c>
      <c r="G41">
        <v>0</v>
      </c>
      <c r="H41">
        <v>7</v>
      </c>
      <c r="I41" s="1">
        <f t="shared" si="6"/>
        <v>5</v>
      </c>
      <c r="K41">
        <v>1</v>
      </c>
      <c r="L41">
        <v>3</v>
      </c>
      <c r="M41">
        <v>1</v>
      </c>
      <c r="N41">
        <v>1</v>
      </c>
      <c r="O41">
        <v>0</v>
      </c>
      <c r="P41">
        <v>0</v>
      </c>
      <c r="Q41">
        <v>0</v>
      </c>
      <c r="R41">
        <v>2</v>
      </c>
      <c r="T41" s="4"/>
      <c r="V41">
        <v>3</v>
      </c>
      <c r="W41">
        <v>1</v>
      </c>
      <c r="X41">
        <v>0</v>
      </c>
      <c r="Y41">
        <v>0</v>
      </c>
      <c r="Z41">
        <v>10</v>
      </c>
      <c r="AA41" s="1">
        <f t="shared" si="7"/>
        <v>4</v>
      </c>
      <c r="AC41">
        <v>1</v>
      </c>
      <c r="AD41">
        <v>3</v>
      </c>
      <c r="AE41">
        <v>1</v>
      </c>
      <c r="AF41">
        <v>1</v>
      </c>
      <c r="AG41">
        <v>0</v>
      </c>
      <c r="AH41">
        <v>0</v>
      </c>
      <c r="AI41">
        <v>1</v>
      </c>
      <c r="AJ41">
        <v>1</v>
      </c>
      <c r="AN41">
        <v>5</v>
      </c>
      <c r="AO41">
        <v>1</v>
      </c>
      <c r="AP41">
        <v>0</v>
      </c>
      <c r="AQ41">
        <v>0</v>
      </c>
      <c r="AR41">
        <v>8</v>
      </c>
      <c r="AS41" s="1">
        <f t="shared" si="1"/>
        <v>6</v>
      </c>
      <c r="AU41">
        <v>1</v>
      </c>
      <c r="AV41">
        <v>3</v>
      </c>
      <c r="AW41">
        <v>2</v>
      </c>
      <c r="AX41">
        <v>2</v>
      </c>
      <c r="AY41">
        <v>1</v>
      </c>
      <c r="AZ41">
        <v>0</v>
      </c>
      <c r="BA41">
        <v>2</v>
      </c>
      <c r="BB41">
        <v>2</v>
      </c>
    </row>
    <row r="42" spans="2:54">
      <c r="B42">
        <v>11</v>
      </c>
      <c r="D42" s="11">
        <v>6</v>
      </c>
      <c r="E42">
        <v>2</v>
      </c>
      <c r="F42" s="11">
        <v>6</v>
      </c>
      <c r="G42" s="11">
        <v>3</v>
      </c>
      <c r="H42">
        <v>8</v>
      </c>
      <c r="I42" s="10">
        <f t="shared" si="6"/>
        <v>17</v>
      </c>
      <c r="K42">
        <v>1</v>
      </c>
      <c r="L42">
        <v>3</v>
      </c>
      <c r="M42">
        <v>1</v>
      </c>
      <c r="N42">
        <v>1</v>
      </c>
      <c r="O42">
        <v>0</v>
      </c>
      <c r="P42">
        <v>1</v>
      </c>
      <c r="Q42">
        <v>0</v>
      </c>
      <c r="R42">
        <v>0</v>
      </c>
      <c r="T42" s="4"/>
      <c r="V42" s="11">
        <v>6</v>
      </c>
      <c r="W42">
        <v>1</v>
      </c>
      <c r="X42" s="11">
        <v>8</v>
      </c>
      <c r="Y42" s="11">
        <v>3</v>
      </c>
      <c r="Z42">
        <v>7</v>
      </c>
      <c r="AA42" s="10">
        <f t="shared" si="7"/>
        <v>18</v>
      </c>
      <c r="AC42">
        <v>1</v>
      </c>
      <c r="AD42">
        <v>3</v>
      </c>
      <c r="AE42">
        <v>1</v>
      </c>
      <c r="AF42">
        <v>1</v>
      </c>
      <c r="AG42">
        <v>0</v>
      </c>
      <c r="AH42">
        <v>2</v>
      </c>
      <c r="AI42">
        <v>1</v>
      </c>
      <c r="AJ42">
        <v>0</v>
      </c>
      <c r="AS42" s="9">
        <f t="shared" si="1"/>
        <v>0</v>
      </c>
    </row>
    <row r="43" spans="2:54">
      <c r="B43">
        <v>12</v>
      </c>
      <c r="D43" s="11">
        <v>5</v>
      </c>
      <c r="E43" s="11">
        <v>3</v>
      </c>
      <c r="F43">
        <v>4</v>
      </c>
      <c r="G43">
        <v>1</v>
      </c>
      <c r="H43">
        <v>8</v>
      </c>
      <c r="I43" s="10">
        <f>(D43+E43+F43+G43)</f>
        <v>13</v>
      </c>
      <c r="K43">
        <v>1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T43" s="4"/>
      <c r="V43">
        <v>3</v>
      </c>
      <c r="W43" s="11">
        <v>3</v>
      </c>
      <c r="X43">
        <v>5</v>
      </c>
      <c r="Y43">
        <v>1</v>
      </c>
      <c r="Z43">
        <v>10</v>
      </c>
      <c r="AA43" s="1">
        <f t="shared" si="7"/>
        <v>12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N43">
        <v>4</v>
      </c>
      <c r="AO43">
        <v>2</v>
      </c>
      <c r="AP43">
        <v>5</v>
      </c>
      <c r="AQ43">
        <v>2</v>
      </c>
      <c r="AR43">
        <v>10</v>
      </c>
      <c r="AS43" s="1">
        <f t="shared" si="1"/>
        <v>13</v>
      </c>
      <c r="AU43">
        <v>1</v>
      </c>
      <c r="AV43">
        <v>1</v>
      </c>
      <c r="AW43">
        <v>0</v>
      </c>
      <c r="AX43">
        <v>1</v>
      </c>
      <c r="AY43">
        <v>0</v>
      </c>
      <c r="AZ43">
        <v>1</v>
      </c>
      <c r="BA43">
        <v>0</v>
      </c>
      <c r="BB43">
        <v>0</v>
      </c>
    </row>
    <row r="44" spans="2:54">
      <c r="B44">
        <v>13</v>
      </c>
      <c r="D44">
        <v>3</v>
      </c>
      <c r="E44">
        <v>0</v>
      </c>
      <c r="F44">
        <v>5</v>
      </c>
      <c r="G44">
        <v>0</v>
      </c>
      <c r="H44">
        <v>8</v>
      </c>
      <c r="I44" s="1">
        <f t="shared" si="6"/>
        <v>8</v>
      </c>
      <c r="K44">
        <v>1</v>
      </c>
      <c r="L44">
        <v>3</v>
      </c>
      <c r="M44">
        <v>1</v>
      </c>
      <c r="N44">
        <v>0</v>
      </c>
      <c r="O44">
        <v>1</v>
      </c>
      <c r="P44">
        <v>1</v>
      </c>
      <c r="Q44">
        <v>1</v>
      </c>
      <c r="R44">
        <v>1</v>
      </c>
      <c r="T44" s="4"/>
      <c r="V44">
        <v>2</v>
      </c>
      <c r="W44">
        <v>2</v>
      </c>
      <c r="X44">
        <v>5</v>
      </c>
      <c r="Y44">
        <v>0</v>
      </c>
      <c r="Z44">
        <v>10</v>
      </c>
      <c r="AA44" s="1">
        <f t="shared" si="7"/>
        <v>9</v>
      </c>
      <c r="AC44">
        <v>1</v>
      </c>
      <c r="AD44">
        <v>3</v>
      </c>
      <c r="AE44">
        <v>1</v>
      </c>
      <c r="AF44">
        <v>1</v>
      </c>
      <c r="AG44">
        <v>0</v>
      </c>
      <c r="AH44">
        <v>1</v>
      </c>
      <c r="AI44">
        <v>0</v>
      </c>
      <c r="AJ44">
        <v>1</v>
      </c>
      <c r="AS44" s="9">
        <f t="shared" si="1"/>
        <v>0</v>
      </c>
    </row>
    <row r="45" spans="2:54">
      <c r="B45">
        <v>14</v>
      </c>
      <c r="D45" s="11">
        <v>6</v>
      </c>
      <c r="E45">
        <v>1</v>
      </c>
      <c r="F45">
        <v>4</v>
      </c>
      <c r="G45">
        <v>0</v>
      </c>
      <c r="H45">
        <v>10</v>
      </c>
      <c r="I45" s="1">
        <f t="shared" si="6"/>
        <v>11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T45" s="4"/>
      <c r="V45" s="11">
        <v>8</v>
      </c>
      <c r="W45">
        <v>1</v>
      </c>
      <c r="X45">
        <v>5</v>
      </c>
      <c r="Y45">
        <v>1</v>
      </c>
      <c r="Z45">
        <v>9</v>
      </c>
      <c r="AA45" s="10">
        <f t="shared" si="7"/>
        <v>15</v>
      </c>
      <c r="AC45">
        <v>1</v>
      </c>
      <c r="AD45">
        <v>3</v>
      </c>
      <c r="AE45">
        <v>1</v>
      </c>
      <c r="AF45">
        <v>1</v>
      </c>
      <c r="AG45">
        <v>1</v>
      </c>
      <c r="AH45">
        <v>1</v>
      </c>
      <c r="AI45">
        <v>1</v>
      </c>
      <c r="AJ45">
        <v>3</v>
      </c>
      <c r="AN45">
        <v>5</v>
      </c>
      <c r="AO45">
        <v>2</v>
      </c>
      <c r="AP45">
        <v>7</v>
      </c>
      <c r="AQ45">
        <v>0</v>
      </c>
      <c r="AR45">
        <v>10</v>
      </c>
      <c r="AS45" s="1">
        <f t="shared" si="1"/>
        <v>14</v>
      </c>
      <c r="AU45">
        <v>1</v>
      </c>
      <c r="AV45">
        <v>3</v>
      </c>
      <c r="AW45">
        <v>1</v>
      </c>
      <c r="AX45">
        <v>1</v>
      </c>
      <c r="AY45">
        <v>1</v>
      </c>
      <c r="AZ45">
        <v>1</v>
      </c>
      <c r="BA45">
        <v>1</v>
      </c>
      <c r="BB45">
        <v>1</v>
      </c>
    </row>
    <row r="46" spans="2:54">
      <c r="B46">
        <v>15</v>
      </c>
      <c r="D46" s="11">
        <v>4</v>
      </c>
      <c r="E46">
        <v>0</v>
      </c>
      <c r="F46">
        <v>5</v>
      </c>
      <c r="G46">
        <v>2</v>
      </c>
      <c r="H46" s="11">
        <v>1</v>
      </c>
      <c r="I46" s="1">
        <v>11</v>
      </c>
      <c r="K46">
        <v>1</v>
      </c>
      <c r="L46">
        <v>3</v>
      </c>
      <c r="M46">
        <v>1</v>
      </c>
      <c r="N46">
        <v>1</v>
      </c>
      <c r="O46">
        <v>1</v>
      </c>
      <c r="P46">
        <v>2</v>
      </c>
      <c r="Q46">
        <v>0</v>
      </c>
      <c r="R46">
        <v>0</v>
      </c>
      <c r="T46" s="4"/>
      <c r="V46">
        <v>2</v>
      </c>
      <c r="W46">
        <v>2</v>
      </c>
      <c r="X46" s="11">
        <v>6</v>
      </c>
      <c r="Y46">
        <v>2</v>
      </c>
      <c r="Z46" s="11">
        <v>5</v>
      </c>
      <c r="AA46" s="1">
        <f t="shared" si="7"/>
        <v>12</v>
      </c>
      <c r="AC46">
        <v>2</v>
      </c>
      <c r="AD46">
        <v>3</v>
      </c>
      <c r="AE46">
        <v>0</v>
      </c>
      <c r="AF46">
        <v>1</v>
      </c>
      <c r="AG46">
        <v>0</v>
      </c>
      <c r="AH46">
        <v>2</v>
      </c>
      <c r="AI46">
        <v>0</v>
      </c>
      <c r="AJ46">
        <v>0</v>
      </c>
      <c r="AN46">
        <v>6</v>
      </c>
      <c r="AO46">
        <v>0</v>
      </c>
      <c r="AP46">
        <v>3</v>
      </c>
      <c r="AQ46">
        <v>1</v>
      </c>
      <c r="AR46">
        <v>7</v>
      </c>
      <c r="AS46" s="1">
        <f t="shared" si="1"/>
        <v>10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</row>
    <row r="47" spans="2:54">
      <c r="B47">
        <v>16</v>
      </c>
      <c r="D47">
        <v>1</v>
      </c>
      <c r="E47">
        <v>1</v>
      </c>
      <c r="F47">
        <v>0</v>
      </c>
      <c r="G47" s="11">
        <v>4</v>
      </c>
      <c r="H47">
        <v>7</v>
      </c>
      <c r="I47" s="1">
        <f t="shared" si="6"/>
        <v>6</v>
      </c>
      <c r="K47">
        <v>1</v>
      </c>
      <c r="L47">
        <v>1</v>
      </c>
      <c r="M47">
        <v>2</v>
      </c>
      <c r="N47">
        <v>0</v>
      </c>
      <c r="O47">
        <v>2</v>
      </c>
      <c r="P47">
        <v>1</v>
      </c>
      <c r="Q47">
        <v>2</v>
      </c>
      <c r="R47">
        <v>1</v>
      </c>
      <c r="T47" s="4"/>
      <c r="V47">
        <v>0</v>
      </c>
      <c r="W47" s="11">
        <v>4</v>
      </c>
      <c r="X47">
        <v>4</v>
      </c>
      <c r="Y47" s="11">
        <v>4</v>
      </c>
      <c r="Z47" s="11">
        <v>5</v>
      </c>
      <c r="AA47" s="1">
        <f t="shared" si="7"/>
        <v>12</v>
      </c>
      <c r="AC47">
        <v>2</v>
      </c>
      <c r="AD47">
        <v>3</v>
      </c>
      <c r="AE47">
        <v>2</v>
      </c>
      <c r="AF47">
        <v>0</v>
      </c>
      <c r="AG47">
        <v>2</v>
      </c>
      <c r="AH47">
        <v>1</v>
      </c>
      <c r="AI47">
        <v>1</v>
      </c>
      <c r="AJ47">
        <v>1</v>
      </c>
      <c r="AN47">
        <v>0</v>
      </c>
      <c r="AO47">
        <v>4</v>
      </c>
      <c r="AP47">
        <v>2</v>
      </c>
      <c r="AQ47">
        <v>5</v>
      </c>
      <c r="AR47">
        <v>5</v>
      </c>
      <c r="AS47" s="1">
        <f t="shared" si="1"/>
        <v>11</v>
      </c>
      <c r="AU47">
        <v>2</v>
      </c>
      <c r="AV47">
        <v>3</v>
      </c>
      <c r="AW47">
        <v>1</v>
      </c>
      <c r="AX47">
        <v>1</v>
      </c>
      <c r="AY47">
        <v>2</v>
      </c>
      <c r="AZ47">
        <v>2</v>
      </c>
      <c r="BA47">
        <v>1</v>
      </c>
      <c r="BB47">
        <v>1</v>
      </c>
    </row>
    <row r="49" spans="2:18">
      <c r="B49" t="s">
        <v>35</v>
      </c>
      <c r="D49">
        <f t="shared" ref="D49:I49" si="8">AVERAGE(D32:D47)</f>
        <v>2.9375</v>
      </c>
      <c r="E49">
        <f t="shared" si="8"/>
        <v>1.75</v>
      </c>
      <c r="F49">
        <f t="shared" si="8"/>
        <v>3.125</v>
      </c>
      <c r="G49">
        <f t="shared" si="8"/>
        <v>1.3125</v>
      </c>
      <c r="H49">
        <f t="shared" si="8"/>
        <v>7.375</v>
      </c>
      <c r="I49">
        <f t="shared" si="8"/>
        <v>9.125</v>
      </c>
      <c r="K49">
        <f>AVERAGE(K32:K47)</f>
        <v>0.75</v>
      </c>
      <c r="L49">
        <f>AVERAGE(L32:L47)</f>
        <v>1.6875</v>
      </c>
      <c r="M49">
        <f>AVERAGE(M32:M47)</f>
        <v>0.75</v>
      </c>
      <c r="R49">
        <f>AVERAGE(R32:R48)</f>
        <v>0.6875</v>
      </c>
    </row>
  </sheetData>
  <mergeCells count="7">
    <mergeCell ref="AN7:BC7"/>
    <mergeCell ref="AX9:BA9"/>
    <mergeCell ref="D3:BC5"/>
    <mergeCell ref="N9:Q9"/>
    <mergeCell ref="D7:R7"/>
    <mergeCell ref="AF9:AI9"/>
    <mergeCell ref="V7:AJ7"/>
  </mergeCells>
  <phoneticPr fontId="12" type="noConversion"/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SDQ-E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Guthrie, Lisa G</dc:creator>
  <cp:lastModifiedBy>Jan Kiesewetter</cp:lastModifiedBy>
  <cp:lastPrinted>2014-05-17T10:41:16Z</cp:lastPrinted>
  <dcterms:created xsi:type="dcterms:W3CDTF">2013-05-16T13:55:33Z</dcterms:created>
  <dcterms:modified xsi:type="dcterms:W3CDTF">2018-07-30T08:02:26Z</dcterms:modified>
</cp:coreProperties>
</file>