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huillier/Nextcloud/Publications/2021_Waja_Geology/V05/"/>
    </mc:Choice>
  </mc:AlternateContent>
  <xr:revisionPtr revIDLastSave="0" documentId="13_ncr:1_{D6715C07-EAD4-F34C-B941-3BA295E1DCB9}" xr6:coauthVersionLast="46" xr6:coauthVersionMax="46" xr10:uidLastSave="{00000000-0000-0000-0000-000000000000}"/>
  <bookViews>
    <workbookView xWindow="1320" yWindow="500" windowWidth="26140" windowHeight="16820" xr2:uid="{00000000-000D-0000-FFFF-FFFF00000000}"/>
  </bookViews>
  <sheets>
    <sheet name="Sheet1" sheetId="1" r:id="rId1"/>
  </sheets>
  <definedNames>
    <definedName name="_xlnm._FilterDatabase" localSheetId="0" hidden="1">Sheet1!$A$5:$M$5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4" i="1" l="1"/>
  <c r="F44" i="1"/>
  <c r="G42" i="1"/>
  <c r="F42" i="1"/>
  <c r="G41" i="1"/>
  <c r="F41" i="1"/>
  <c r="G40" i="1"/>
  <c r="F40" i="1"/>
  <c r="G39" i="1"/>
  <c r="F39" i="1"/>
  <c r="G38" i="1"/>
  <c r="F38" i="1"/>
  <c r="G37" i="1"/>
  <c r="F37" i="1"/>
  <c r="G21" i="1"/>
  <c r="F21" i="1"/>
</calcChain>
</file>

<file path=xl/sharedStrings.xml><?xml version="1.0" encoding="utf-8"?>
<sst xmlns="http://schemas.openxmlformats.org/spreadsheetml/2006/main" count="563" uniqueCount="148">
  <si>
    <t>NE Sana'a</t>
  </si>
  <si>
    <t>JB148</t>
  </si>
  <si>
    <t>JB163</t>
  </si>
  <si>
    <t>Age (Ma)</t>
  </si>
  <si>
    <t>Sana'a</t>
  </si>
  <si>
    <t>JB279</t>
  </si>
  <si>
    <t>JB261</t>
  </si>
  <si>
    <t>JB276</t>
  </si>
  <si>
    <t>JB326</t>
  </si>
  <si>
    <t>Latitude (N)</t>
  </si>
  <si>
    <t>Longitude (E)</t>
  </si>
  <si>
    <t>JB216</t>
  </si>
  <si>
    <t>JB221</t>
  </si>
  <si>
    <t>JB228II</t>
  </si>
  <si>
    <t>JB232</t>
  </si>
  <si>
    <t>South Sana'a</t>
  </si>
  <si>
    <t>JB133</t>
  </si>
  <si>
    <t>Plagioclase</t>
  </si>
  <si>
    <t>Anorthoclase</t>
  </si>
  <si>
    <t>Amphibole</t>
  </si>
  <si>
    <t>Saidine</t>
  </si>
  <si>
    <t>Sanidine</t>
  </si>
  <si>
    <t>SW Yemen</t>
  </si>
  <si>
    <t>J14B</t>
  </si>
  <si>
    <t>MNY200</t>
  </si>
  <si>
    <t>J73</t>
  </si>
  <si>
    <t>J40</t>
  </si>
  <si>
    <t>J56</t>
  </si>
  <si>
    <t>Ignimbrite</t>
  </si>
  <si>
    <t>Bayt Mawjan</t>
  </si>
  <si>
    <t>BM6</t>
  </si>
  <si>
    <t>Tuff</t>
  </si>
  <si>
    <t>Bayt Baws</t>
  </si>
  <si>
    <t>BB1</t>
  </si>
  <si>
    <t>BB5</t>
  </si>
  <si>
    <t>BB7</t>
  </si>
  <si>
    <t>Lava</t>
  </si>
  <si>
    <t>Jabal Shahirah</t>
  </si>
  <si>
    <t>JS6</t>
  </si>
  <si>
    <t>JB191</t>
  </si>
  <si>
    <t>JB171</t>
  </si>
  <si>
    <t>Whole Rock</t>
  </si>
  <si>
    <t>JB284</t>
  </si>
  <si>
    <t>JB281</t>
  </si>
  <si>
    <t>JB335</t>
  </si>
  <si>
    <t>JB124</t>
  </si>
  <si>
    <t>JB136</t>
  </si>
  <si>
    <t>10 Km West Sana'a</t>
  </si>
  <si>
    <t>Shibam-Kawkaban</t>
  </si>
  <si>
    <t>Saihan</t>
  </si>
  <si>
    <t>Al Rebat</t>
  </si>
  <si>
    <t>Murais</t>
  </si>
  <si>
    <t>Al Khorg</t>
  </si>
  <si>
    <t>At Turbah</t>
  </si>
  <si>
    <t>Wadi Zaydan</t>
  </si>
  <si>
    <t>MNY221</t>
  </si>
  <si>
    <t>MNY401</t>
  </si>
  <si>
    <t>MNY354</t>
  </si>
  <si>
    <t>MNY388</t>
  </si>
  <si>
    <t>MNY357</t>
  </si>
  <si>
    <t>MNY355</t>
  </si>
  <si>
    <t>SK1</t>
  </si>
  <si>
    <t>SK4</t>
  </si>
  <si>
    <t>SK6</t>
  </si>
  <si>
    <t>SK7</t>
  </si>
  <si>
    <t>SK10</t>
  </si>
  <si>
    <t>Crystal type/Whole Rock</t>
  </si>
  <si>
    <t>Sample Name</t>
  </si>
  <si>
    <t>Lima-Limo</t>
  </si>
  <si>
    <t>E192</t>
  </si>
  <si>
    <t>PM26</t>
  </si>
  <si>
    <t>PM29</t>
  </si>
  <si>
    <t>E100</t>
  </si>
  <si>
    <t>PM6</t>
  </si>
  <si>
    <t>E98</t>
  </si>
  <si>
    <t>E199</t>
  </si>
  <si>
    <t>E86</t>
  </si>
  <si>
    <t>E203</t>
  </si>
  <si>
    <t>E84</t>
  </si>
  <si>
    <t>Adigrat</t>
  </si>
  <si>
    <t>E216</t>
  </si>
  <si>
    <t>Wegel Tena</t>
  </si>
  <si>
    <t>PM35</t>
  </si>
  <si>
    <t>PM31</t>
  </si>
  <si>
    <t>E41</t>
  </si>
  <si>
    <t>E34</t>
  </si>
  <si>
    <t>Chinese Road</t>
  </si>
  <si>
    <t>LLA</t>
  </si>
  <si>
    <t>LLC</t>
  </si>
  <si>
    <t>WT31</t>
  </si>
  <si>
    <t>VC97-01</t>
  </si>
  <si>
    <t>VC97-02</t>
  </si>
  <si>
    <t>98EH150</t>
  </si>
  <si>
    <t>98EH163</t>
  </si>
  <si>
    <t>Digdiga</t>
  </si>
  <si>
    <t>80X</t>
  </si>
  <si>
    <t>K-Feldspar</t>
  </si>
  <si>
    <t>EIU99035</t>
  </si>
  <si>
    <t>EEWB1</t>
  </si>
  <si>
    <t>EIU99029</t>
  </si>
  <si>
    <t>EEWB7</t>
  </si>
  <si>
    <t>EEWB20</t>
  </si>
  <si>
    <t>Phlogopite</t>
  </si>
  <si>
    <t xml:space="preserve">Standard </t>
  </si>
  <si>
    <t>Decay Constant</t>
  </si>
  <si>
    <t>Location</t>
  </si>
  <si>
    <t>Yemen</t>
  </si>
  <si>
    <t>Ethiopia</t>
  </si>
  <si>
    <t>PM37</t>
  </si>
  <si>
    <t>EEWB22</t>
  </si>
  <si>
    <t>EEWB9</t>
  </si>
  <si>
    <t>JB186</t>
  </si>
  <si>
    <t>JB177</t>
  </si>
  <si>
    <t>JB227II</t>
  </si>
  <si>
    <t>Waja</t>
  </si>
  <si>
    <t>W020</t>
  </si>
  <si>
    <t>W004</t>
  </si>
  <si>
    <t>W082</t>
  </si>
  <si>
    <t>W116</t>
  </si>
  <si>
    <t>W118</t>
  </si>
  <si>
    <t>Biotite + Amphibole</t>
  </si>
  <si>
    <t>Amphibole + Amphibole</t>
  </si>
  <si>
    <t>Feldspar + Sanidine</t>
  </si>
  <si>
    <t>Whole Rock + Whole Rock</t>
  </si>
  <si>
    <t>Sanidine+Sanidine</t>
  </si>
  <si>
    <t>Sanidine + Sanidine</t>
  </si>
  <si>
    <t>this study</t>
  </si>
  <si>
    <t>Study</t>
  </si>
  <si>
    <t>Hofmann et al. (1997)</t>
  </si>
  <si>
    <t>Rochette et al. (1999)</t>
  </si>
  <si>
    <t>Ukstins et al. (2002)</t>
  </si>
  <si>
    <t>Coulié et al. (2003)</t>
  </si>
  <si>
    <t>Baker et al. (1996)</t>
  </si>
  <si>
    <t>Riisager et al. (2005)</t>
  </si>
  <si>
    <t>Country</t>
  </si>
  <si>
    <t>𝜎 (Myr)</t>
  </si>
  <si>
    <t>Renne et al. (2010)</t>
  </si>
  <si>
    <t>Steiger &amp; Jäger (1977)</t>
  </si>
  <si>
    <t>Original data</t>
  </si>
  <si>
    <t>Recalculated data</t>
  </si>
  <si>
    <r>
      <rPr>
        <b/>
        <sz val="10"/>
        <color theme="1"/>
        <rFont val="Calibri"/>
        <family val="2"/>
        <scheme val="minor"/>
      </rPr>
      <t>Table  S3</t>
    </r>
    <r>
      <rPr>
        <sz val="10"/>
        <color theme="1"/>
        <rFont val="Calibri"/>
        <family val="2"/>
        <scheme val="minor"/>
      </rPr>
      <t>: Compilation of Ar-Ar ages from Ethiopia and Yemen used in this study.</t>
    </r>
  </si>
  <si>
    <t>Dessie-Bati</t>
  </si>
  <si>
    <t>Recalculation was performed with respect to the Fish Canyon Tuff sanidine age of Rivera et al. (2011) using the decay constants of Min et al. (2000).</t>
  </si>
  <si>
    <t>Hb3gr (1.072 Ma)</t>
  </si>
  <si>
    <t>HD-B1 (24.2 Ma)</t>
  </si>
  <si>
    <t>MMhb-1 (520.4 Ma)</t>
  </si>
  <si>
    <t>FCs (28.02 Ma)</t>
  </si>
  <si>
    <t>DRF1 (25.682)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</si>
</sst>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 applyBorder="1" applyAlignment="1">
      <alignment vertical="center"/>
    </xf>
    <xf numFmtId="49" fontId="5" fillId="2" borderId="1" xfId="0" applyNumberFormat="1" applyFont="1" applyFill="1" applyBorder="1" applyAlignment="1"/>
    <xf numFmtId="49" fontId="5" fillId="2" borderId="4" xfId="0" applyNumberFormat="1" applyFont="1" applyFill="1" applyBorder="1" applyAlignment="1"/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2" fontId="6" fillId="0" borderId="0" xfId="51" applyNumberFormat="1" applyFont="1" applyFill="1" applyBorder="1" applyAlignment="1"/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164" fontId="7" fillId="0" borderId="8" xfId="0" applyNumberFormat="1" applyFont="1" applyFill="1" applyBorder="1" applyAlignment="1">
      <alignment vertical="center"/>
    </xf>
    <xf numFmtId="2" fontId="7" fillId="0" borderId="8" xfId="0" applyNumberFormat="1" applyFont="1" applyFill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/>
    </xf>
    <xf numFmtId="2" fontId="6" fillId="0" borderId="0" xfId="51" applyNumberFormat="1" applyFont="1" applyFill="1" applyBorder="1" applyAlignment="1">
      <alignment horizontal="center"/>
    </xf>
    <xf numFmtId="2" fontId="6" fillId="0" borderId="7" xfId="51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06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Normal" xfId="0" builtinId="0"/>
    <cellStyle name="Standard 3" xfId="51" xr:uid="{00000000-0005-0000-0000-00006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"/>
  <sheetViews>
    <sheetView tabSelected="1" zoomScaleNormal="100" zoomScalePageLayoutView="150" workbookViewId="0">
      <pane ySplit="5" topLeftCell="A6" activePane="bottomLeft" state="frozen"/>
      <selection pane="bottomLeft"/>
    </sheetView>
  </sheetViews>
  <sheetFormatPr baseColWidth="10" defaultColWidth="8.83203125" defaultRowHeight="14" x14ac:dyDescent="0.2"/>
  <cols>
    <col min="1" max="1" width="15.6640625" style="1" bestFit="1" customWidth="1"/>
    <col min="2" max="2" width="8.1640625" style="1" bestFit="1" customWidth="1"/>
    <col min="3" max="3" width="14" style="1" bestFit="1" customWidth="1"/>
    <col min="4" max="4" width="12.5" style="1" bestFit="1" customWidth="1"/>
    <col min="5" max="5" width="21.5" style="1" bestFit="1" customWidth="1"/>
    <col min="6" max="6" width="10.33203125" style="1" bestFit="1" customWidth="1"/>
    <col min="7" max="7" width="11.83203125" style="1" bestFit="1" customWidth="1"/>
    <col min="8" max="8" width="8.1640625" style="1" bestFit="1" customWidth="1"/>
    <col min="9" max="9" width="8.1640625" style="1" customWidth="1"/>
    <col min="10" max="10" width="18.1640625" style="1" customWidth="1"/>
    <col min="11" max="11" width="19.5" style="1" customWidth="1"/>
    <col min="12" max="13" width="10.83203125" style="26" customWidth="1"/>
    <col min="14" max="16384" width="8.83203125" style="1"/>
  </cols>
  <sheetData>
    <row r="1" spans="1:13" x14ac:dyDescent="0.2">
      <c r="A1" s="1" t="s">
        <v>140</v>
      </c>
    </row>
    <row r="2" spans="1:13" x14ac:dyDescent="0.2">
      <c r="A2" s="1" t="s">
        <v>142</v>
      </c>
    </row>
    <row r="3" spans="1:13" ht="15" thickBot="1" x14ac:dyDescent="0.25"/>
    <row r="4" spans="1:13" ht="15" thickBot="1" x14ac:dyDescent="0.25">
      <c r="H4" s="37" t="s">
        <v>138</v>
      </c>
      <c r="I4" s="37"/>
      <c r="J4" s="37"/>
      <c r="K4" s="37"/>
      <c r="L4" s="37" t="s">
        <v>139</v>
      </c>
      <c r="M4" s="37"/>
    </row>
    <row r="5" spans="1:13" ht="15" thickBot="1" x14ac:dyDescent="0.2">
      <c r="A5" s="2" t="s">
        <v>127</v>
      </c>
      <c r="B5" s="3" t="s">
        <v>134</v>
      </c>
      <c r="C5" s="3" t="s">
        <v>105</v>
      </c>
      <c r="D5" s="3" t="s">
        <v>67</v>
      </c>
      <c r="E5" s="3" t="s">
        <v>66</v>
      </c>
      <c r="F5" s="3" t="s">
        <v>9</v>
      </c>
      <c r="G5" s="3" t="s">
        <v>10</v>
      </c>
      <c r="H5" s="3" t="s">
        <v>3</v>
      </c>
      <c r="I5" s="3" t="s">
        <v>135</v>
      </c>
      <c r="J5" s="3" t="s">
        <v>103</v>
      </c>
      <c r="K5" s="3" t="s">
        <v>104</v>
      </c>
      <c r="L5" s="27" t="s">
        <v>3</v>
      </c>
      <c r="M5" s="28" t="s">
        <v>135</v>
      </c>
    </row>
    <row r="6" spans="1:13" s="8" customFormat="1" x14ac:dyDescent="0.2">
      <c r="A6" s="15" t="s">
        <v>126</v>
      </c>
      <c r="B6" s="8" t="s">
        <v>107</v>
      </c>
      <c r="C6" s="8" t="s">
        <v>114</v>
      </c>
      <c r="D6" s="8" t="s">
        <v>116</v>
      </c>
      <c r="E6" s="8" t="s">
        <v>41</v>
      </c>
      <c r="F6" s="20">
        <v>12.1271</v>
      </c>
      <c r="G6" s="20">
        <v>39.411700000000003</v>
      </c>
      <c r="H6" s="11">
        <v>31.37</v>
      </c>
      <c r="I6" s="11">
        <v>0.14000000000000001</v>
      </c>
      <c r="J6" s="8" t="s">
        <v>147</v>
      </c>
      <c r="K6" s="8" t="s">
        <v>136</v>
      </c>
      <c r="L6" s="29">
        <v>31.2232377631871</v>
      </c>
      <c r="M6" s="30">
        <v>0.13936916149604101</v>
      </c>
    </row>
    <row r="7" spans="1:13" s="8" customFormat="1" x14ac:dyDescent="0.2">
      <c r="A7" s="15" t="s">
        <v>126</v>
      </c>
      <c r="B7" s="8" t="s">
        <v>107</v>
      </c>
      <c r="C7" s="8" t="s">
        <v>114</v>
      </c>
      <c r="D7" s="8" t="s">
        <v>115</v>
      </c>
      <c r="E7" s="8" t="s">
        <v>41</v>
      </c>
      <c r="F7" s="20">
        <v>12.1271</v>
      </c>
      <c r="G7" s="20">
        <v>39.411700000000003</v>
      </c>
      <c r="H7" s="11">
        <v>31.11</v>
      </c>
      <c r="I7" s="11">
        <v>0.12</v>
      </c>
      <c r="J7" s="8" t="s">
        <v>147</v>
      </c>
      <c r="K7" s="8" t="s">
        <v>136</v>
      </c>
      <c r="L7" s="29">
        <v>30.964409689947601</v>
      </c>
      <c r="M7" s="30">
        <v>0.119458940161959</v>
      </c>
    </row>
    <row r="8" spans="1:13" s="8" customFormat="1" x14ac:dyDescent="0.2">
      <c r="A8" s="15" t="s">
        <v>126</v>
      </c>
      <c r="B8" s="8" t="s">
        <v>107</v>
      </c>
      <c r="C8" s="8" t="s">
        <v>114</v>
      </c>
      <c r="D8" s="8" t="s">
        <v>117</v>
      </c>
      <c r="E8" s="8" t="s">
        <v>41</v>
      </c>
      <c r="F8" s="20">
        <v>12.1271</v>
      </c>
      <c r="G8" s="20">
        <v>39.411700000000003</v>
      </c>
      <c r="H8" s="11">
        <v>31.54</v>
      </c>
      <c r="I8" s="11">
        <v>0.18</v>
      </c>
      <c r="J8" s="8" t="s">
        <v>147</v>
      </c>
      <c r="K8" s="8" t="s">
        <v>136</v>
      </c>
      <c r="L8" s="29">
        <v>31.392471902974901</v>
      </c>
      <c r="M8" s="30">
        <v>0.17918925644550401</v>
      </c>
    </row>
    <row r="9" spans="1:13" s="8" customFormat="1" x14ac:dyDescent="0.2">
      <c r="A9" s="15" t="s">
        <v>126</v>
      </c>
      <c r="B9" s="8" t="s">
        <v>107</v>
      </c>
      <c r="C9" s="8" t="s">
        <v>114</v>
      </c>
      <c r="D9" s="8" t="s">
        <v>118</v>
      </c>
      <c r="E9" s="8" t="s">
        <v>41</v>
      </c>
      <c r="F9" s="20">
        <v>12.1271</v>
      </c>
      <c r="G9" s="20">
        <v>39.411700000000003</v>
      </c>
      <c r="H9" s="11">
        <v>31.99</v>
      </c>
      <c r="I9" s="11">
        <v>0.14000000000000001</v>
      </c>
      <c r="J9" s="8" t="s">
        <v>147</v>
      </c>
      <c r="K9" s="8" t="s">
        <v>136</v>
      </c>
      <c r="L9" s="29">
        <v>31.840446150824501</v>
      </c>
      <c r="M9" s="30">
        <v>0.139370110287868</v>
      </c>
    </row>
    <row r="10" spans="1:13" s="8" customFormat="1" x14ac:dyDescent="0.2">
      <c r="A10" s="15" t="s">
        <v>126</v>
      </c>
      <c r="B10" s="8" t="s">
        <v>107</v>
      </c>
      <c r="C10" s="8" t="s">
        <v>114</v>
      </c>
      <c r="D10" s="8" t="s">
        <v>119</v>
      </c>
      <c r="E10" s="8" t="s">
        <v>41</v>
      </c>
      <c r="F10" s="20">
        <v>12.1271</v>
      </c>
      <c r="G10" s="20">
        <v>39.411700000000003</v>
      </c>
      <c r="H10" s="11">
        <v>31.41</v>
      </c>
      <c r="I10" s="11">
        <v>0.11</v>
      </c>
      <c r="J10" s="8" t="s">
        <v>147</v>
      </c>
      <c r="K10" s="8" t="s">
        <v>136</v>
      </c>
      <c r="L10" s="29">
        <v>31.263057532360602</v>
      </c>
      <c r="M10" s="30">
        <v>0.109504389278333</v>
      </c>
    </row>
    <row r="11" spans="1:13" s="8" customFormat="1" ht="15" customHeight="1" x14ac:dyDescent="0.2">
      <c r="A11" s="14" t="s">
        <v>128</v>
      </c>
      <c r="B11" s="10" t="s">
        <v>107</v>
      </c>
      <c r="C11" s="6" t="s">
        <v>68</v>
      </c>
      <c r="D11" s="6" t="s">
        <v>69</v>
      </c>
      <c r="E11" s="6" t="s">
        <v>122</v>
      </c>
      <c r="F11" s="21">
        <v>13.25</v>
      </c>
      <c r="G11" s="21">
        <v>37.93</v>
      </c>
      <c r="H11" s="7">
        <v>30.700000000000003</v>
      </c>
      <c r="I11" s="7">
        <v>0.26457513110645881</v>
      </c>
      <c r="J11" s="9" t="s">
        <v>143</v>
      </c>
      <c r="K11" s="4" t="s">
        <v>137</v>
      </c>
      <c r="L11" s="31">
        <v>31.310549378029901</v>
      </c>
      <c r="M11" s="32">
        <v>0.26982460973519062</v>
      </c>
    </row>
    <row r="12" spans="1:13" ht="15" x14ac:dyDescent="0.2">
      <c r="A12" s="14" t="s">
        <v>128</v>
      </c>
      <c r="B12" s="9" t="s">
        <v>107</v>
      </c>
      <c r="C12" s="4" t="s">
        <v>68</v>
      </c>
      <c r="D12" s="6" t="s">
        <v>70</v>
      </c>
      <c r="E12" s="6" t="s">
        <v>17</v>
      </c>
      <c r="F12" s="22">
        <v>13.25</v>
      </c>
      <c r="G12" s="22">
        <v>37.93</v>
      </c>
      <c r="H12" s="7">
        <v>29.4</v>
      </c>
      <c r="I12" s="7">
        <v>1.1000000000000001</v>
      </c>
      <c r="J12" s="9" t="s">
        <v>143</v>
      </c>
      <c r="K12" s="4" t="s">
        <v>137</v>
      </c>
      <c r="L12" s="33">
        <v>29.984753177097399</v>
      </c>
      <c r="M12" s="34">
        <v>1.1218297131111501</v>
      </c>
    </row>
    <row r="13" spans="1:13" ht="15" x14ac:dyDescent="0.2">
      <c r="A13" s="14" t="s">
        <v>128</v>
      </c>
      <c r="B13" s="9" t="s">
        <v>107</v>
      </c>
      <c r="C13" s="4" t="s">
        <v>68</v>
      </c>
      <c r="D13" s="6" t="s">
        <v>71</v>
      </c>
      <c r="E13" s="6" t="s">
        <v>41</v>
      </c>
      <c r="F13" s="22">
        <v>13.25</v>
      </c>
      <c r="G13" s="22">
        <v>37.93</v>
      </c>
      <c r="H13" s="7">
        <v>30</v>
      </c>
      <c r="I13" s="7">
        <v>0.1</v>
      </c>
      <c r="J13" s="9" t="s">
        <v>143</v>
      </c>
      <c r="K13" s="4" t="s">
        <v>137</v>
      </c>
      <c r="L13" s="33">
        <v>30.5966597530714</v>
      </c>
      <c r="M13" s="34">
        <v>0.101984339294417</v>
      </c>
    </row>
    <row r="14" spans="1:13" ht="15" x14ac:dyDescent="0.2">
      <c r="A14" s="14" t="s">
        <v>128</v>
      </c>
      <c r="B14" s="9" t="s">
        <v>107</v>
      </c>
      <c r="C14" s="4" t="s">
        <v>68</v>
      </c>
      <c r="D14" s="6" t="s">
        <v>72</v>
      </c>
      <c r="E14" s="6" t="s">
        <v>17</v>
      </c>
      <c r="F14" s="22">
        <v>13.25</v>
      </c>
      <c r="G14" s="22">
        <v>37.93</v>
      </c>
      <c r="H14" s="7">
        <v>29.6</v>
      </c>
      <c r="I14" s="7">
        <v>0.3</v>
      </c>
      <c r="J14" s="9" t="s">
        <v>143</v>
      </c>
      <c r="K14" s="4" t="s">
        <v>137</v>
      </c>
      <c r="L14" s="33">
        <v>30.188722155810598</v>
      </c>
      <c r="M14" s="34">
        <v>0.30595337802172301</v>
      </c>
    </row>
    <row r="15" spans="1:13" ht="15" x14ac:dyDescent="0.2">
      <c r="A15" s="14" t="s">
        <v>128</v>
      </c>
      <c r="B15" s="9" t="s">
        <v>107</v>
      </c>
      <c r="C15" s="4" t="s">
        <v>68</v>
      </c>
      <c r="D15" s="6" t="s">
        <v>73</v>
      </c>
      <c r="E15" s="6" t="s">
        <v>41</v>
      </c>
      <c r="F15" s="22">
        <v>13.25</v>
      </c>
      <c r="G15" s="22">
        <v>37.93</v>
      </c>
      <c r="H15" s="7">
        <v>30</v>
      </c>
      <c r="I15" s="7">
        <v>0.3</v>
      </c>
      <c r="J15" s="9" t="s">
        <v>143</v>
      </c>
      <c r="K15" s="4" t="s">
        <v>137</v>
      </c>
      <c r="L15" s="33">
        <v>30.5966597530714</v>
      </c>
      <c r="M15" s="34">
        <v>0.30595301788325202</v>
      </c>
    </row>
    <row r="16" spans="1:13" s="8" customFormat="1" ht="15" x14ac:dyDescent="0.2">
      <c r="A16" s="14" t="s">
        <v>128</v>
      </c>
      <c r="B16" s="10" t="s">
        <v>107</v>
      </c>
      <c r="C16" s="6" t="s">
        <v>68</v>
      </c>
      <c r="D16" s="6" t="s">
        <v>74</v>
      </c>
      <c r="E16" s="6" t="s">
        <v>123</v>
      </c>
      <c r="F16" s="21">
        <v>13.25</v>
      </c>
      <c r="G16" s="21">
        <v>37.93</v>
      </c>
      <c r="H16" s="7">
        <v>28.700000000000003</v>
      </c>
      <c r="I16" s="7">
        <v>0.68556546004010432</v>
      </c>
      <c r="J16" s="9" t="s">
        <v>143</v>
      </c>
      <c r="K16" s="4" t="s">
        <v>137</v>
      </c>
      <c r="L16" s="31">
        <v>29.270860790922399</v>
      </c>
      <c r="M16" s="32">
        <v>0.69917196199742715</v>
      </c>
    </row>
    <row r="17" spans="1:13" ht="15" x14ac:dyDescent="0.2">
      <c r="A17" s="14" t="s">
        <v>128</v>
      </c>
      <c r="B17" s="9" t="s">
        <v>107</v>
      </c>
      <c r="C17" s="4" t="s">
        <v>68</v>
      </c>
      <c r="D17" s="6" t="s">
        <v>75</v>
      </c>
      <c r="E17" s="6" t="s">
        <v>17</v>
      </c>
      <c r="F17" s="22">
        <v>13.25</v>
      </c>
      <c r="G17" s="22">
        <v>37.93</v>
      </c>
      <c r="H17" s="7">
        <v>31.1</v>
      </c>
      <c r="I17" s="7">
        <v>0.6</v>
      </c>
      <c r="J17" s="9" t="s">
        <v>143</v>
      </c>
      <c r="K17" s="4" t="s">
        <v>137</v>
      </c>
      <c r="L17" s="33">
        <v>31.718485670188201</v>
      </c>
      <c r="M17" s="34">
        <v>0.61190405583690599</v>
      </c>
    </row>
    <row r="18" spans="1:13" ht="15" x14ac:dyDescent="0.2">
      <c r="A18" s="14" t="s">
        <v>128</v>
      </c>
      <c r="B18" s="9" t="s">
        <v>107</v>
      </c>
      <c r="C18" s="4" t="s">
        <v>68</v>
      </c>
      <c r="D18" s="6" t="s">
        <v>76</v>
      </c>
      <c r="E18" s="6" t="s">
        <v>17</v>
      </c>
      <c r="F18" s="22">
        <v>13.25</v>
      </c>
      <c r="G18" s="22">
        <v>37.93</v>
      </c>
      <c r="H18" s="7">
        <v>30.5</v>
      </c>
      <c r="I18" s="7">
        <v>1</v>
      </c>
      <c r="J18" s="9" t="s">
        <v>143</v>
      </c>
      <c r="K18" s="4" t="s">
        <v>137</v>
      </c>
      <c r="L18" s="33">
        <v>31.106581074476001</v>
      </c>
      <c r="M18" s="34">
        <v>1.01984189274543</v>
      </c>
    </row>
    <row r="19" spans="1:13" ht="15" x14ac:dyDescent="0.2">
      <c r="A19" s="14" t="s">
        <v>128</v>
      </c>
      <c r="B19" s="9" t="s">
        <v>107</v>
      </c>
      <c r="C19" s="4" t="s">
        <v>68</v>
      </c>
      <c r="D19" s="6" t="s">
        <v>77</v>
      </c>
      <c r="E19" s="6" t="s">
        <v>41</v>
      </c>
      <c r="F19" s="22">
        <v>13.25</v>
      </c>
      <c r="G19" s="22">
        <v>37.93</v>
      </c>
      <c r="H19" s="7">
        <v>30.4</v>
      </c>
      <c r="I19" s="7">
        <v>0.4</v>
      </c>
      <c r="J19" s="9" t="s">
        <v>143</v>
      </c>
      <c r="K19" s="4" t="s">
        <v>137</v>
      </c>
      <c r="L19" s="33">
        <v>31.0045968702014</v>
      </c>
      <c r="M19" s="34">
        <v>0.40793687710062698</v>
      </c>
    </row>
    <row r="20" spans="1:13" ht="15" x14ac:dyDescent="0.2">
      <c r="A20" s="14" t="s">
        <v>128</v>
      </c>
      <c r="B20" s="9" t="s">
        <v>107</v>
      </c>
      <c r="C20" s="4" t="s">
        <v>68</v>
      </c>
      <c r="D20" s="6" t="s">
        <v>78</v>
      </c>
      <c r="E20" s="6" t="s">
        <v>41</v>
      </c>
      <c r="F20" s="22">
        <v>13.25</v>
      </c>
      <c r="G20" s="22">
        <v>37.93</v>
      </c>
      <c r="H20" s="7">
        <v>30.8</v>
      </c>
      <c r="I20" s="7">
        <v>0.4</v>
      </c>
      <c r="J20" s="9" t="s">
        <v>143</v>
      </c>
      <c r="K20" s="4" t="s">
        <v>137</v>
      </c>
      <c r="L20" s="33">
        <v>31.412533507308702</v>
      </c>
      <c r="M20" s="34">
        <v>0.40793639713114399</v>
      </c>
    </row>
    <row r="21" spans="1:13" ht="15" x14ac:dyDescent="0.2">
      <c r="A21" s="14" t="s">
        <v>128</v>
      </c>
      <c r="B21" s="9" t="s">
        <v>107</v>
      </c>
      <c r="C21" s="4" t="s">
        <v>79</v>
      </c>
      <c r="D21" s="6" t="s">
        <v>80</v>
      </c>
      <c r="E21" s="6" t="s">
        <v>41</v>
      </c>
      <c r="F21" s="21">
        <f>14+16/60</f>
        <v>14.266666666666667</v>
      </c>
      <c r="G21" s="21">
        <f>39+27/60</f>
        <v>39.450000000000003</v>
      </c>
      <c r="H21" s="7">
        <v>30.4</v>
      </c>
      <c r="I21" s="7">
        <v>0.4</v>
      </c>
      <c r="J21" s="9" t="s">
        <v>143</v>
      </c>
      <c r="K21" s="4" t="s">
        <v>137</v>
      </c>
      <c r="L21" s="33">
        <v>31.0045968702014</v>
      </c>
      <c r="M21" s="34">
        <v>0.40793687710062698</v>
      </c>
    </row>
    <row r="22" spans="1:13" s="8" customFormat="1" ht="15" x14ac:dyDescent="0.2">
      <c r="A22" s="14" t="s">
        <v>128</v>
      </c>
      <c r="B22" s="10" t="s">
        <v>107</v>
      </c>
      <c r="C22" s="6" t="s">
        <v>81</v>
      </c>
      <c r="D22" s="6" t="s">
        <v>108</v>
      </c>
      <c r="E22" s="6" t="s">
        <v>41</v>
      </c>
      <c r="F22" s="21">
        <v>11.5</v>
      </c>
      <c r="G22" s="21">
        <v>39.25</v>
      </c>
      <c r="H22" s="7">
        <v>26.7</v>
      </c>
      <c r="I22" s="7">
        <v>0.1</v>
      </c>
      <c r="J22" s="9" t="s">
        <v>143</v>
      </c>
      <c r="K22" s="4" t="s">
        <v>137</v>
      </c>
      <c r="L22" s="31">
        <v>27.231160206830399</v>
      </c>
      <c r="M22" s="32">
        <v>0.101985330480139</v>
      </c>
    </row>
    <row r="23" spans="1:13" s="8" customFormat="1" ht="15" x14ac:dyDescent="0.2">
      <c r="A23" s="14" t="s">
        <v>128</v>
      </c>
      <c r="B23" s="10" t="s">
        <v>107</v>
      </c>
      <c r="C23" s="6" t="s">
        <v>81</v>
      </c>
      <c r="D23" s="6" t="s">
        <v>82</v>
      </c>
      <c r="E23" s="6" t="s">
        <v>124</v>
      </c>
      <c r="F23" s="21">
        <v>11.5</v>
      </c>
      <c r="G23" s="21">
        <v>39.25</v>
      </c>
      <c r="H23" s="7">
        <v>28.2</v>
      </c>
      <c r="I23" s="7">
        <v>0.14142135623730953</v>
      </c>
      <c r="J23" s="9" t="s">
        <v>143</v>
      </c>
      <c r="K23" s="4" t="s">
        <v>137</v>
      </c>
      <c r="L23" s="31">
        <v>28.7609367828125</v>
      </c>
      <c r="M23" s="32">
        <v>0.14422840004855439</v>
      </c>
    </row>
    <row r="24" spans="1:13" s="8" customFormat="1" ht="15" x14ac:dyDescent="0.2">
      <c r="A24" s="14" t="s">
        <v>128</v>
      </c>
      <c r="B24" s="10" t="s">
        <v>107</v>
      </c>
      <c r="C24" s="6" t="s">
        <v>81</v>
      </c>
      <c r="D24" s="6" t="s">
        <v>83</v>
      </c>
      <c r="E24" s="6" t="s">
        <v>21</v>
      </c>
      <c r="F24" s="21">
        <v>11.5</v>
      </c>
      <c r="G24" s="21">
        <v>39.25</v>
      </c>
      <c r="H24" s="7">
        <v>30.2</v>
      </c>
      <c r="I24" s="7">
        <v>0.1</v>
      </c>
      <c r="J24" s="9" t="s">
        <v>143</v>
      </c>
      <c r="K24" s="4" t="s">
        <v>137</v>
      </c>
      <c r="L24" s="31">
        <v>30.800628371646301</v>
      </c>
      <c r="M24" s="32">
        <v>0.10198427928142501</v>
      </c>
    </row>
    <row r="25" spans="1:13" s="8" customFormat="1" ht="15" x14ac:dyDescent="0.2">
      <c r="A25" s="14" t="s">
        <v>128</v>
      </c>
      <c r="B25" s="10" t="s">
        <v>107</v>
      </c>
      <c r="C25" s="10" t="s">
        <v>86</v>
      </c>
      <c r="D25" s="6" t="s">
        <v>84</v>
      </c>
      <c r="E25" s="6" t="s">
        <v>124</v>
      </c>
      <c r="F25" s="21">
        <v>12.44</v>
      </c>
      <c r="G25" s="21">
        <v>39.17</v>
      </c>
      <c r="H25" s="7">
        <v>29.55</v>
      </c>
      <c r="I25" s="7">
        <v>0.23452078799117179</v>
      </c>
      <c r="J25" s="9" t="s">
        <v>143</v>
      </c>
      <c r="K25" s="4" t="s">
        <v>137</v>
      </c>
      <c r="L25" s="31">
        <v>30.1377299186363</v>
      </c>
      <c r="M25" s="32">
        <v>0.23917481206879626</v>
      </c>
    </row>
    <row r="26" spans="1:13" s="8" customFormat="1" ht="15" x14ac:dyDescent="0.2">
      <c r="A26" s="14" t="s">
        <v>128</v>
      </c>
      <c r="B26" s="10" t="s">
        <v>107</v>
      </c>
      <c r="C26" s="10" t="s">
        <v>86</v>
      </c>
      <c r="D26" s="6" t="s">
        <v>85</v>
      </c>
      <c r="E26" s="6" t="s">
        <v>125</v>
      </c>
      <c r="F26" s="21">
        <v>12.44</v>
      </c>
      <c r="G26" s="21">
        <v>39.17</v>
      </c>
      <c r="H26" s="7">
        <v>29.299999999999997</v>
      </c>
      <c r="I26" s="7">
        <v>0.19999999999999965</v>
      </c>
      <c r="J26" s="9" t="s">
        <v>143</v>
      </c>
      <c r="K26" s="4" t="s">
        <v>137</v>
      </c>
      <c r="L26" s="31">
        <v>29.882768627704252</v>
      </c>
      <c r="M26" s="32">
        <v>0.20396909878684091</v>
      </c>
    </row>
    <row r="27" spans="1:13" ht="15" x14ac:dyDescent="0.2">
      <c r="A27" s="12" t="s">
        <v>129</v>
      </c>
      <c r="B27" s="9" t="s">
        <v>107</v>
      </c>
      <c r="C27" s="9" t="s">
        <v>68</v>
      </c>
      <c r="D27" s="4" t="s">
        <v>87</v>
      </c>
      <c r="E27" s="4" t="s">
        <v>21</v>
      </c>
      <c r="F27" s="22">
        <v>13.25</v>
      </c>
      <c r="G27" s="22">
        <v>37.93</v>
      </c>
      <c r="H27" s="5">
        <v>30.1</v>
      </c>
      <c r="I27" s="5">
        <v>0.1</v>
      </c>
      <c r="J27" s="9" t="s">
        <v>143</v>
      </c>
      <c r="K27" s="4" t="s">
        <v>137</v>
      </c>
      <c r="L27" s="33">
        <v>30.553937658120599</v>
      </c>
      <c r="M27" s="34">
        <v>0.10152096543093</v>
      </c>
    </row>
    <row r="28" spans="1:13" ht="15" x14ac:dyDescent="0.2">
      <c r="A28" s="12" t="s">
        <v>129</v>
      </c>
      <c r="B28" s="9" t="s">
        <v>107</v>
      </c>
      <c r="C28" s="9" t="s">
        <v>68</v>
      </c>
      <c r="D28" s="6" t="s">
        <v>88</v>
      </c>
      <c r="E28" s="6" t="s">
        <v>21</v>
      </c>
      <c r="F28" s="22">
        <v>13.25</v>
      </c>
      <c r="G28" s="22">
        <v>37.93</v>
      </c>
      <c r="H28" s="7">
        <v>29.7</v>
      </c>
      <c r="I28" s="7">
        <v>0.05</v>
      </c>
      <c r="J28" s="9" t="s">
        <v>143</v>
      </c>
      <c r="K28" s="4" t="s">
        <v>137</v>
      </c>
      <c r="L28" s="33">
        <v>30.1478544766812</v>
      </c>
      <c r="M28" s="34">
        <v>5.07603126382958E-2</v>
      </c>
    </row>
    <row r="29" spans="1:13" s="8" customFormat="1" ht="15" x14ac:dyDescent="0.2">
      <c r="A29" s="12" t="s">
        <v>129</v>
      </c>
      <c r="B29" s="10" t="s">
        <v>107</v>
      </c>
      <c r="C29" s="6" t="s">
        <v>81</v>
      </c>
      <c r="D29" s="6" t="s">
        <v>89</v>
      </c>
      <c r="E29" s="6" t="s">
        <v>21</v>
      </c>
      <c r="F29" s="21">
        <v>11.5</v>
      </c>
      <c r="G29" s="21">
        <v>39.25</v>
      </c>
      <c r="H29" s="7">
        <v>30.2</v>
      </c>
      <c r="I29" s="7">
        <v>0.1</v>
      </c>
      <c r="J29" s="9" t="s">
        <v>143</v>
      </c>
      <c r="K29" s="4" t="s">
        <v>137</v>
      </c>
      <c r="L29" s="31">
        <v>30.655458666065801</v>
      </c>
      <c r="M29" s="32">
        <v>0.10152105045797299</v>
      </c>
    </row>
    <row r="30" spans="1:13" ht="15" customHeight="1" x14ac:dyDescent="0.2">
      <c r="A30" s="12" t="s">
        <v>130</v>
      </c>
      <c r="B30" s="9" t="s">
        <v>107</v>
      </c>
      <c r="C30" s="4" t="s">
        <v>141</v>
      </c>
      <c r="D30" s="4" t="s">
        <v>98</v>
      </c>
      <c r="E30" s="4" t="s">
        <v>102</v>
      </c>
      <c r="F30" s="22">
        <v>11.193</v>
      </c>
      <c r="G30" s="22">
        <v>40.024999999999999</v>
      </c>
      <c r="H30" s="5">
        <v>30.92</v>
      </c>
      <c r="I30" s="5">
        <v>0.11</v>
      </c>
      <c r="J30" s="9" t="s">
        <v>143</v>
      </c>
      <c r="K30" s="4" t="s">
        <v>137</v>
      </c>
      <c r="L30" s="33">
        <v>31.5349144048519</v>
      </c>
      <c r="M30" s="34">
        <v>0.112182469619349</v>
      </c>
    </row>
    <row r="31" spans="1:13" ht="15" x14ac:dyDescent="0.2">
      <c r="A31" s="12" t="s">
        <v>130</v>
      </c>
      <c r="B31" s="9" t="s">
        <v>107</v>
      </c>
      <c r="C31" s="4" t="s">
        <v>141</v>
      </c>
      <c r="D31" s="4" t="s">
        <v>97</v>
      </c>
      <c r="E31" s="4" t="s">
        <v>21</v>
      </c>
      <c r="F31" s="22">
        <v>11.268000000000001</v>
      </c>
      <c r="G31" s="22">
        <v>39.515999999999998</v>
      </c>
      <c r="H31" s="5">
        <v>30.16</v>
      </c>
      <c r="I31" s="5">
        <v>0.13</v>
      </c>
      <c r="J31" s="9" t="s">
        <v>143</v>
      </c>
      <c r="K31" s="4" t="s">
        <v>137</v>
      </c>
      <c r="L31" s="33">
        <v>30.759834657533101</v>
      </c>
      <c r="M31" s="34">
        <v>0.13257957866853101</v>
      </c>
    </row>
    <row r="32" spans="1:13" ht="15" x14ac:dyDescent="0.2">
      <c r="A32" s="12" t="s">
        <v>130</v>
      </c>
      <c r="B32" s="9" t="s">
        <v>107</v>
      </c>
      <c r="C32" s="4" t="s">
        <v>141</v>
      </c>
      <c r="D32" s="4" t="s">
        <v>99</v>
      </c>
      <c r="E32" s="4" t="s">
        <v>21</v>
      </c>
      <c r="F32" s="22">
        <v>11.269</v>
      </c>
      <c r="G32" s="22">
        <v>39.515999999999998</v>
      </c>
      <c r="H32" s="5">
        <v>29.61</v>
      </c>
      <c r="I32" s="5">
        <v>0.12</v>
      </c>
      <c r="J32" s="9" t="s">
        <v>143</v>
      </c>
      <c r="K32" s="4" t="s">
        <v>137</v>
      </c>
      <c r="L32" s="33">
        <v>30.198920601594399</v>
      </c>
      <c r="M32" s="34">
        <v>0.122381347606911</v>
      </c>
    </row>
    <row r="33" spans="1:15" ht="15" x14ac:dyDescent="0.2">
      <c r="A33" s="12" t="s">
        <v>130</v>
      </c>
      <c r="B33" s="9" t="s">
        <v>107</v>
      </c>
      <c r="C33" s="4" t="s">
        <v>141</v>
      </c>
      <c r="D33" s="4" t="s">
        <v>100</v>
      </c>
      <c r="E33" s="4" t="s">
        <v>21</v>
      </c>
      <c r="F33" s="22">
        <v>11.092000000000001</v>
      </c>
      <c r="G33" s="22">
        <v>39.765999999999998</v>
      </c>
      <c r="H33" s="5">
        <v>29.43</v>
      </c>
      <c r="I33" s="5">
        <v>0.12</v>
      </c>
      <c r="J33" s="9" t="s">
        <v>143</v>
      </c>
      <c r="K33" s="4" t="s">
        <v>137</v>
      </c>
      <c r="L33" s="33">
        <v>30.015348531558399</v>
      </c>
      <c r="M33" s="34">
        <v>0.122381412442004</v>
      </c>
      <c r="O33" s="25"/>
    </row>
    <row r="34" spans="1:15" ht="15" x14ac:dyDescent="0.2">
      <c r="A34" s="12" t="s">
        <v>130</v>
      </c>
      <c r="B34" s="9" t="s">
        <v>107</v>
      </c>
      <c r="C34" s="4" t="s">
        <v>141</v>
      </c>
      <c r="D34" s="4" t="s">
        <v>101</v>
      </c>
      <c r="E34" s="4" t="s">
        <v>41</v>
      </c>
      <c r="F34" s="22">
        <v>11.27</v>
      </c>
      <c r="G34" s="22">
        <v>39.506999999999998</v>
      </c>
      <c r="H34" s="5">
        <v>29.34</v>
      </c>
      <c r="I34" s="5">
        <v>0.15</v>
      </c>
      <c r="J34" s="9" t="s">
        <v>143</v>
      </c>
      <c r="K34" s="4" t="s">
        <v>137</v>
      </c>
      <c r="L34" s="33">
        <v>29.923562460069402</v>
      </c>
      <c r="M34" s="34">
        <v>0.152976806077504</v>
      </c>
      <c r="O34" s="25"/>
    </row>
    <row r="35" spans="1:15" s="8" customFormat="1" ht="15" x14ac:dyDescent="0.2">
      <c r="A35" s="12" t="s">
        <v>130</v>
      </c>
      <c r="B35" s="10" t="s">
        <v>107</v>
      </c>
      <c r="C35" s="4" t="s">
        <v>141</v>
      </c>
      <c r="D35" s="6" t="s">
        <v>109</v>
      </c>
      <c r="E35" s="6" t="s">
        <v>17</v>
      </c>
      <c r="F35" s="21">
        <v>11.087999999999999</v>
      </c>
      <c r="G35" s="21">
        <v>39.633000000000003</v>
      </c>
      <c r="H35" s="7">
        <v>25.1</v>
      </c>
      <c r="I35" s="7">
        <v>0.2</v>
      </c>
      <c r="J35" s="9" t="s">
        <v>143</v>
      </c>
      <c r="K35" s="4" t="s">
        <v>137</v>
      </c>
      <c r="L35" s="31">
        <v>25.599391069843701</v>
      </c>
      <c r="M35" s="32">
        <v>0.20397162343002401</v>
      </c>
    </row>
    <row r="36" spans="1:15" s="8" customFormat="1" ht="15" x14ac:dyDescent="0.2">
      <c r="A36" s="12" t="s">
        <v>130</v>
      </c>
      <c r="B36" s="10" t="s">
        <v>107</v>
      </c>
      <c r="C36" s="4" t="s">
        <v>141</v>
      </c>
      <c r="D36" s="6" t="s">
        <v>110</v>
      </c>
      <c r="E36" s="6" t="s">
        <v>17</v>
      </c>
      <c r="F36" s="21">
        <v>11.083</v>
      </c>
      <c r="G36" s="21">
        <v>39.683</v>
      </c>
      <c r="H36" s="7">
        <v>25</v>
      </c>
      <c r="I36" s="7">
        <v>0.2</v>
      </c>
      <c r="J36" s="9" t="s">
        <v>143</v>
      </c>
      <c r="K36" s="4" t="s">
        <v>137</v>
      </c>
      <c r="L36" s="31">
        <v>25.4974052430833</v>
      </c>
      <c r="M36" s="32">
        <v>0.203971683613031</v>
      </c>
    </row>
    <row r="37" spans="1:15" ht="15" customHeight="1" x14ac:dyDescent="0.2">
      <c r="A37" s="13" t="s">
        <v>131</v>
      </c>
      <c r="B37" s="9" t="s">
        <v>107</v>
      </c>
      <c r="C37" s="4" t="s">
        <v>68</v>
      </c>
      <c r="D37" s="4" t="s">
        <v>90</v>
      </c>
      <c r="E37" s="4" t="s">
        <v>96</v>
      </c>
      <c r="F37" s="22">
        <f>13+13/60+55/3600</f>
        <v>13.231944444444444</v>
      </c>
      <c r="G37" s="22">
        <f>37+53/60+38/360</f>
        <v>37.988888888888887</v>
      </c>
      <c r="H37" s="5">
        <v>29.76</v>
      </c>
      <c r="I37" s="5">
        <v>0.3</v>
      </c>
      <c r="J37" s="9" t="s">
        <v>144</v>
      </c>
      <c r="K37" s="4" t="s">
        <v>137</v>
      </c>
      <c r="L37" s="33">
        <v>29.921683695442301</v>
      </c>
      <c r="M37" s="34">
        <v>0.301653750067994</v>
      </c>
    </row>
    <row r="38" spans="1:15" ht="15" x14ac:dyDescent="0.2">
      <c r="A38" s="13" t="s">
        <v>131</v>
      </c>
      <c r="B38" s="9" t="s">
        <v>107</v>
      </c>
      <c r="C38" s="4" t="s">
        <v>68</v>
      </c>
      <c r="D38" s="4" t="s">
        <v>91</v>
      </c>
      <c r="E38" s="4" t="s">
        <v>96</v>
      </c>
      <c r="F38" s="22">
        <f>13+13/60+55/3600</f>
        <v>13.231944444444444</v>
      </c>
      <c r="G38" s="22">
        <f>37+53/60+6/3600</f>
        <v>37.884999999999998</v>
      </c>
      <c r="H38" s="5">
        <v>29.81</v>
      </c>
      <c r="I38" s="5">
        <v>0.3</v>
      </c>
      <c r="J38" s="9" t="s">
        <v>144</v>
      </c>
      <c r="K38" s="4" t="s">
        <v>137</v>
      </c>
      <c r="L38" s="33">
        <v>29.971959327102201</v>
      </c>
      <c r="M38" s="34">
        <v>0.30165382985696398</v>
      </c>
    </row>
    <row r="39" spans="1:15" ht="15" x14ac:dyDescent="0.2">
      <c r="A39" s="13" t="s">
        <v>131</v>
      </c>
      <c r="B39" s="9" t="s">
        <v>107</v>
      </c>
      <c r="C39" s="4" t="s">
        <v>68</v>
      </c>
      <c r="D39" s="4" t="s">
        <v>92</v>
      </c>
      <c r="E39" s="4" t="s">
        <v>96</v>
      </c>
      <c r="F39" s="22">
        <f>13+12/60+53/3600</f>
        <v>13.214722222222221</v>
      </c>
      <c r="G39" s="22">
        <f>37+53/60+6/3600</f>
        <v>37.884999999999998</v>
      </c>
      <c r="H39" s="5">
        <v>29.62</v>
      </c>
      <c r="I39" s="5">
        <v>0.3</v>
      </c>
      <c r="J39" s="9" t="s">
        <v>144</v>
      </c>
      <c r="K39" s="4" t="s">
        <v>137</v>
      </c>
      <c r="L39" s="33">
        <v>29.7809119975412</v>
      </c>
      <c r="M39" s="34">
        <v>0.30165352664733802</v>
      </c>
    </row>
    <row r="40" spans="1:15" ht="15" x14ac:dyDescent="0.2">
      <c r="A40" s="13" t="s">
        <v>131</v>
      </c>
      <c r="B40" s="9" t="s">
        <v>107</v>
      </c>
      <c r="C40" s="4" t="s">
        <v>68</v>
      </c>
      <c r="D40" s="4" t="s">
        <v>93</v>
      </c>
      <c r="E40" s="4" t="s">
        <v>96</v>
      </c>
      <c r="F40" s="22">
        <f>13+11/60+25/3600</f>
        <v>13.190277777777778</v>
      </c>
      <c r="G40" s="22">
        <f>37+53/60+2/3600</f>
        <v>37.88388888888889</v>
      </c>
      <c r="H40" s="5">
        <v>29.84</v>
      </c>
      <c r="I40" s="5">
        <v>0.3</v>
      </c>
      <c r="J40" s="9" t="s">
        <v>144</v>
      </c>
      <c r="K40" s="4" t="s">
        <v>137</v>
      </c>
      <c r="L40" s="33">
        <v>30.002124712482001</v>
      </c>
      <c r="M40" s="34">
        <v>0.30165387772930402</v>
      </c>
    </row>
    <row r="41" spans="1:15" ht="15" x14ac:dyDescent="0.2">
      <c r="A41" s="13" t="s">
        <v>131</v>
      </c>
      <c r="B41" s="9" t="s">
        <v>107</v>
      </c>
      <c r="C41" s="4" t="s">
        <v>94</v>
      </c>
      <c r="D41" s="4" t="s">
        <v>95</v>
      </c>
      <c r="E41" s="4" t="s">
        <v>96</v>
      </c>
      <c r="F41" s="22">
        <f>11+10/60+38/3600</f>
        <v>11.177222222222222</v>
      </c>
      <c r="G41" s="22">
        <f>39+57/60+45/3600</f>
        <v>39.962500000000006</v>
      </c>
      <c r="H41" s="5">
        <v>30.07</v>
      </c>
      <c r="I41" s="5">
        <v>0.3</v>
      </c>
      <c r="J41" s="9" t="s">
        <v>144</v>
      </c>
      <c r="K41" s="4" t="s">
        <v>137</v>
      </c>
      <c r="L41" s="33">
        <v>30.233392826091901</v>
      </c>
      <c r="M41" s="34">
        <v>0.30165424472464197</v>
      </c>
    </row>
    <row r="42" spans="1:15" ht="14" customHeight="1" x14ac:dyDescent="0.2">
      <c r="A42" s="12" t="s">
        <v>132</v>
      </c>
      <c r="B42" s="4" t="s">
        <v>106</v>
      </c>
      <c r="C42" s="4" t="s">
        <v>0</v>
      </c>
      <c r="D42" s="4" t="s">
        <v>1</v>
      </c>
      <c r="E42" s="4" t="s">
        <v>17</v>
      </c>
      <c r="F42" s="22">
        <f>15+29/60+20/3600</f>
        <v>15.488888888888889</v>
      </c>
      <c r="G42" s="22">
        <f>44+25/60+8/3600</f>
        <v>44.418888888888887</v>
      </c>
      <c r="H42" s="5">
        <v>29.23</v>
      </c>
      <c r="I42" s="5">
        <v>0.28000000000000003</v>
      </c>
      <c r="J42" s="9" t="s">
        <v>145</v>
      </c>
      <c r="K42" s="4" t="s">
        <v>137</v>
      </c>
      <c r="L42" s="33">
        <v>29.563001712308001</v>
      </c>
      <c r="M42" s="34">
        <v>0.28319680438821798</v>
      </c>
    </row>
    <row r="43" spans="1:15" ht="15" x14ac:dyDescent="0.2">
      <c r="A43" s="12" t="s">
        <v>132</v>
      </c>
      <c r="B43" s="4" t="s">
        <v>106</v>
      </c>
      <c r="C43" s="4" t="s">
        <v>0</v>
      </c>
      <c r="D43" s="4" t="s">
        <v>39</v>
      </c>
      <c r="E43" s="4" t="s">
        <v>41</v>
      </c>
      <c r="F43" s="22">
        <v>15.470833333333333</v>
      </c>
      <c r="G43" s="22">
        <v>44.376944444444447</v>
      </c>
      <c r="H43" s="5">
        <v>27.7</v>
      </c>
      <c r="I43" s="5">
        <v>0.4</v>
      </c>
      <c r="J43" s="9" t="s">
        <v>145</v>
      </c>
      <c r="K43" s="4" t="s">
        <v>137</v>
      </c>
      <c r="L43" s="33">
        <v>28.015535427411599</v>
      </c>
      <c r="M43" s="34">
        <v>0.404565834428815</v>
      </c>
    </row>
    <row r="44" spans="1:15" ht="15" x14ac:dyDescent="0.2">
      <c r="A44" s="12" t="s">
        <v>132</v>
      </c>
      <c r="B44" s="4" t="s">
        <v>106</v>
      </c>
      <c r="C44" s="4" t="s">
        <v>0</v>
      </c>
      <c r="D44" s="4" t="s">
        <v>2</v>
      </c>
      <c r="E44" s="4" t="s">
        <v>18</v>
      </c>
      <c r="F44" s="22">
        <f>15+29/60+20/3600</f>
        <v>15.488888888888889</v>
      </c>
      <c r="G44" s="22">
        <f>44+25/60+8/3600</f>
        <v>44.418888888888887</v>
      </c>
      <c r="H44" s="5">
        <v>28.55</v>
      </c>
      <c r="I44" s="5">
        <v>0.16</v>
      </c>
      <c r="J44" s="9" t="s">
        <v>145</v>
      </c>
      <c r="K44" s="4" t="s">
        <v>137</v>
      </c>
      <c r="L44" s="33">
        <v>28.875238433119499</v>
      </c>
      <c r="M44" s="34">
        <v>0.16182656247723301</v>
      </c>
    </row>
    <row r="45" spans="1:15" ht="15" x14ac:dyDescent="0.2">
      <c r="A45" s="12" t="s">
        <v>132</v>
      </c>
      <c r="B45" s="4" t="s">
        <v>106</v>
      </c>
      <c r="C45" s="4" t="s">
        <v>0</v>
      </c>
      <c r="D45" s="4" t="s">
        <v>40</v>
      </c>
      <c r="E45" s="4" t="s">
        <v>41</v>
      </c>
      <c r="F45" s="22">
        <v>15.476111111111111</v>
      </c>
      <c r="G45" s="22">
        <v>44.459444444444451</v>
      </c>
      <c r="H45" s="5">
        <v>28.5</v>
      </c>
      <c r="I45" s="5">
        <v>0.1</v>
      </c>
      <c r="J45" s="9" t="s">
        <v>145</v>
      </c>
      <c r="K45" s="4" t="s">
        <v>137</v>
      </c>
      <c r="L45" s="33">
        <v>28.824667634447099</v>
      </c>
      <c r="M45" s="34">
        <v>0.101141593141825</v>
      </c>
    </row>
    <row r="46" spans="1:15" s="8" customFormat="1" ht="15" x14ac:dyDescent="0.2">
      <c r="A46" s="12" t="s">
        <v>132</v>
      </c>
      <c r="B46" s="6" t="s">
        <v>106</v>
      </c>
      <c r="C46" s="6" t="s">
        <v>0</v>
      </c>
      <c r="D46" s="6" t="s">
        <v>111</v>
      </c>
      <c r="E46" s="6" t="s">
        <v>41</v>
      </c>
      <c r="F46" s="21">
        <v>15.476111111111111</v>
      </c>
      <c r="G46" s="21">
        <v>44.459444444444451</v>
      </c>
      <c r="H46" s="7">
        <v>26.6</v>
      </c>
      <c r="I46" s="7">
        <v>0.4</v>
      </c>
      <c r="J46" s="9" t="s">
        <v>145</v>
      </c>
      <c r="K46" s="4" t="s">
        <v>137</v>
      </c>
      <c r="L46" s="31">
        <v>26.9029804005805</v>
      </c>
      <c r="M46" s="32">
        <v>0.40456509410098401</v>
      </c>
    </row>
    <row r="47" spans="1:15" s="8" customFormat="1" ht="15" x14ac:dyDescent="0.2">
      <c r="A47" s="12" t="s">
        <v>132</v>
      </c>
      <c r="B47" s="6" t="s">
        <v>106</v>
      </c>
      <c r="C47" s="6" t="s">
        <v>0</v>
      </c>
      <c r="D47" s="6" t="s">
        <v>112</v>
      </c>
      <c r="E47" s="6" t="s">
        <v>19</v>
      </c>
      <c r="F47" s="21">
        <v>15.476111111111111</v>
      </c>
      <c r="G47" s="21">
        <v>44.459444444444451</v>
      </c>
      <c r="H47" s="7">
        <v>19.739999999999998</v>
      </c>
      <c r="I47" s="7">
        <v>0.6</v>
      </c>
      <c r="J47" s="9" t="s">
        <v>145</v>
      </c>
      <c r="K47" s="4" t="s">
        <v>137</v>
      </c>
      <c r="L47" s="31">
        <v>19.9647286890652</v>
      </c>
      <c r="M47" s="32">
        <v>0.60684070051398398</v>
      </c>
    </row>
    <row r="48" spans="1:15" ht="15" x14ac:dyDescent="0.2">
      <c r="A48" s="12" t="s">
        <v>132</v>
      </c>
      <c r="B48" s="4" t="s">
        <v>106</v>
      </c>
      <c r="C48" s="4" t="s">
        <v>4</v>
      </c>
      <c r="D48" s="4" t="s">
        <v>42</v>
      </c>
      <c r="E48" s="4" t="s">
        <v>41</v>
      </c>
      <c r="F48" s="22">
        <v>15.414444444444445</v>
      </c>
      <c r="G48" s="22">
        <v>44.164444444444442</v>
      </c>
      <c r="H48" s="5">
        <v>27.6</v>
      </c>
      <c r="I48" s="5">
        <v>0.4</v>
      </c>
      <c r="J48" s="9" t="s">
        <v>145</v>
      </c>
      <c r="K48" s="4" t="s">
        <v>137</v>
      </c>
      <c r="L48" s="33">
        <v>27.9143939772149</v>
      </c>
      <c r="M48" s="34">
        <v>0.40456576714482401</v>
      </c>
    </row>
    <row r="49" spans="1:13" ht="15" x14ac:dyDescent="0.2">
      <c r="A49" s="12" t="s">
        <v>132</v>
      </c>
      <c r="B49" s="4" t="s">
        <v>106</v>
      </c>
      <c r="C49" s="4" t="s">
        <v>4</v>
      </c>
      <c r="D49" s="4" t="s">
        <v>43</v>
      </c>
      <c r="E49" s="4" t="s">
        <v>41</v>
      </c>
      <c r="F49" s="22">
        <v>15.41388888888889</v>
      </c>
      <c r="G49" s="22">
        <v>44.096666666666671</v>
      </c>
      <c r="H49" s="5">
        <v>29.8</v>
      </c>
      <c r="I49" s="5">
        <v>0.7</v>
      </c>
      <c r="J49" s="9" t="s">
        <v>145</v>
      </c>
      <c r="K49" s="4" t="s">
        <v>137</v>
      </c>
      <c r="L49" s="33">
        <v>30.139509765661099</v>
      </c>
      <c r="M49" s="34">
        <v>0.70799268143904703</v>
      </c>
    </row>
    <row r="50" spans="1:13" ht="15" x14ac:dyDescent="0.2">
      <c r="A50" s="12" t="s">
        <v>132</v>
      </c>
      <c r="B50" s="4" t="s">
        <v>106</v>
      </c>
      <c r="C50" s="4" t="s">
        <v>4</v>
      </c>
      <c r="D50" s="4" t="s">
        <v>5</v>
      </c>
      <c r="E50" s="4" t="s">
        <v>17</v>
      </c>
      <c r="F50" s="22">
        <v>15.41388888888889</v>
      </c>
      <c r="G50" s="22">
        <v>44.096666666666671</v>
      </c>
      <c r="H50" s="5">
        <v>29.85</v>
      </c>
      <c r="I50" s="5">
        <v>0.18</v>
      </c>
      <c r="J50" s="9" t="s">
        <v>145</v>
      </c>
      <c r="K50" s="4" t="s">
        <v>137</v>
      </c>
      <c r="L50" s="33">
        <v>30.190080673577999</v>
      </c>
      <c r="M50" s="34">
        <v>0.18205527606223601</v>
      </c>
    </row>
    <row r="51" spans="1:13" ht="15" x14ac:dyDescent="0.2">
      <c r="A51" s="12" t="s">
        <v>132</v>
      </c>
      <c r="B51" s="4" t="s">
        <v>106</v>
      </c>
      <c r="C51" s="4" t="s">
        <v>4</v>
      </c>
      <c r="D51" s="4" t="s">
        <v>6</v>
      </c>
      <c r="E51" s="4" t="s">
        <v>17</v>
      </c>
      <c r="F51" s="22">
        <v>15.387777777777778</v>
      </c>
      <c r="G51" s="22">
        <v>44.13527777777778</v>
      </c>
      <c r="H51" s="5">
        <v>29.65</v>
      </c>
      <c r="I51" s="5">
        <v>0.64</v>
      </c>
      <c r="J51" s="9" t="s">
        <v>145</v>
      </c>
      <c r="K51" s="4" t="s">
        <v>137</v>
      </c>
      <c r="L51" s="33">
        <v>29.987797067111199</v>
      </c>
      <c r="M51" s="34">
        <v>0.64730743316149197</v>
      </c>
    </row>
    <row r="52" spans="1:13" ht="15" x14ac:dyDescent="0.2">
      <c r="A52" s="12" t="s">
        <v>132</v>
      </c>
      <c r="B52" s="4" t="s">
        <v>106</v>
      </c>
      <c r="C52" s="4" t="s">
        <v>4</v>
      </c>
      <c r="D52" s="4" t="s">
        <v>7</v>
      </c>
      <c r="E52" s="4" t="s">
        <v>18</v>
      </c>
      <c r="F52" s="22">
        <v>15.387777777777778</v>
      </c>
      <c r="G52" s="22">
        <v>44.13527777777778</v>
      </c>
      <c r="H52" s="5">
        <v>29.13</v>
      </c>
      <c r="I52" s="5">
        <v>0.13</v>
      </c>
      <c r="J52" s="9" t="s">
        <v>145</v>
      </c>
      <c r="K52" s="4" t="s">
        <v>137</v>
      </c>
      <c r="L52" s="33">
        <v>29.461860004858401</v>
      </c>
      <c r="M52" s="34">
        <v>0.13148420875994399</v>
      </c>
    </row>
    <row r="53" spans="1:13" ht="15" x14ac:dyDescent="0.2">
      <c r="A53" s="12" t="s">
        <v>132</v>
      </c>
      <c r="B53" s="4" t="s">
        <v>106</v>
      </c>
      <c r="C53" s="4" t="s">
        <v>4</v>
      </c>
      <c r="D53" s="4" t="s">
        <v>8</v>
      </c>
      <c r="E53" s="4" t="s">
        <v>18</v>
      </c>
      <c r="F53" s="22">
        <v>15.276944444444446</v>
      </c>
      <c r="G53" s="22">
        <v>44.164722222222224</v>
      </c>
      <c r="H53" s="5">
        <v>29.06</v>
      </c>
      <c r="I53" s="5">
        <v>0.22</v>
      </c>
      <c r="J53" s="9" t="s">
        <v>145</v>
      </c>
      <c r="K53" s="4" t="s">
        <v>137</v>
      </c>
      <c r="L53" s="33">
        <v>29.391060819644199</v>
      </c>
      <c r="M53" s="34">
        <v>0.22251171201772399</v>
      </c>
    </row>
    <row r="54" spans="1:13" ht="15" x14ac:dyDescent="0.2">
      <c r="A54" s="12" t="s">
        <v>132</v>
      </c>
      <c r="B54" s="4" t="s">
        <v>106</v>
      </c>
      <c r="C54" s="4" t="s">
        <v>4</v>
      </c>
      <c r="D54" s="4" t="s">
        <v>44</v>
      </c>
      <c r="E54" s="4" t="s">
        <v>41</v>
      </c>
      <c r="F54" s="22">
        <v>15.3375</v>
      </c>
      <c r="G54" s="22">
        <v>44.144444444444446</v>
      </c>
      <c r="H54" s="5">
        <v>28.9</v>
      </c>
      <c r="I54" s="5">
        <v>0.2</v>
      </c>
      <c r="J54" s="9" t="s">
        <v>145</v>
      </c>
      <c r="K54" s="4" t="s">
        <v>137</v>
      </c>
      <c r="L54" s="33">
        <v>29.229234141509298</v>
      </c>
      <c r="M54" s="34">
        <v>0.20228332077380501</v>
      </c>
    </row>
    <row r="55" spans="1:13" ht="15" x14ac:dyDescent="0.2">
      <c r="A55" s="12" t="s">
        <v>132</v>
      </c>
      <c r="B55" s="4" t="s">
        <v>106</v>
      </c>
      <c r="C55" s="4" t="s">
        <v>47</v>
      </c>
      <c r="D55" s="4" t="s">
        <v>11</v>
      </c>
      <c r="E55" s="4" t="s">
        <v>18</v>
      </c>
      <c r="F55" s="22">
        <v>15.233888888888888</v>
      </c>
      <c r="G55" s="22">
        <v>44.008333333333333</v>
      </c>
      <c r="H55" s="5">
        <v>29.34</v>
      </c>
      <c r="I55" s="5">
        <v>0.12</v>
      </c>
      <c r="J55" s="9" t="s">
        <v>145</v>
      </c>
      <c r="K55" s="4" t="s">
        <v>137</v>
      </c>
      <c r="L55" s="33">
        <v>29.674257609913901</v>
      </c>
      <c r="M55" s="34">
        <v>0.121370081207245</v>
      </c>
    </row>
    <row r="56" spans="1:13" ht="15" x14ac:dyDescent="0.2">
      <c r="A56" s="12" t="s">
        <v>132</v>
      </c>
      <c r="B56" s="4" t="s">
        <v>106</v>
      </c>
      <c r="C56" s="4" t="s">
        <v>47</v>
      </c>
      <c r="D56" s="4" t="s">
        <v>12</v>
      </c>
      <c r="E56" s="4" t="s">
        <v>18</v>
      </c>
      <c r="F56" s="22">
        <v>15.233888888888888</v>
      </c>
      <c r="G56" s="22">
        <v>44.008333333333333</v>
      </c>
      <c r="H56" s="5">
        <v>28.21</v>
      </c>
      <c r="I56" s="5">
        <v>0.1</v>
      </c>
      <c r="J56" s="9" t="s">
        <v>145</v>
      </c>
      <c r="K56" s="4" t="s">
        <v>137</v>
      </c>
      <c r="L56" s="33">
        <v>28.5313570850392</v>
      </c>
      <c r="M56" s="34">
        <v>0.101141544379877</v>
      </c>
    </row>
    <row r="57" spans="1:13" ht="15" x14ac:dyDescent="0.2">
      <c r="A57" s="12" t="s">
        <v>132</v>
      </c>
      <c r="B57" s="4" t="s">
        <v>106</v>
      </c>
      <c r="C57" s="4" t="s">
        <v>47</v>
      </c>
      <c r="D57" s="4" t="s">
        <v>13</v>
      </c>
      <c r="E57" s="4" t="s">
        <v>20</v>
      </c>
      <c r="F57" s="22">
        <v>15.259166666666667</v>
      </c>
      <c r="G57" s="22">
        <v>43.990277777777777</v>
      </c>
      <c r="H57" s="5">
        <v>28.18</v>
      </c>
      <c r="I57" s="5">
        <v>0.14000000000000001</v>
      </c>
      <c r="J57" s="9" t="s">
        <v>145</v>
      </c>
      <c r="K57" s="4" t="s">
        <v>137</v>
      </c>
      <c r="L57" s="33">
        <v>28.501014622481499</v>
      </c>
      <c r="M57" s="34">
        <v>0.14159815506913001</v>
      </c>
    </row>
    <row r="58" spans="1:13" ht="15" x14ac:dyDescent="0.2">
      <c r="A58" s="12" t="s">
        <v>132</v>
      </c>
      <c r="B58" s="4" t="s">
        <v>106</v>
      </c>
      <c r="C58" s="4" t="s">
        <v>47</v>
      </c>
      <c r="D58" s="4" t="s">
        <v>14</v>
      </c>
      <c r="E58" s="4" t="s">
        <v>21</v>
      </c>
      <c r="F58" s="22">
        <v>15.275555555555556</v>
      </c>
      <c r="G58" s="22">
        <v>43.982500000000002</v>
      </c>
      <c r="H58" s="5">
        <v>27.75</v>
      </c>
      <c r="I58" s="5">
        <v>0.1</v>
      </c>
      <c r="J58" s="9" t="s">
        <v>145</v>
      </c>
      <c r="K58" s="4" t="s">
        <v>137</v>
      </c>
      <c r="L58" s="33">
        <v>28.066106158818101</v>
      </c>
      <c r="M58" s="34">
        <v>0.10114146701735501</v>
      </c>
    </row>
    <row r="59" spans="1:13" s="8" customFormat="1" ht="15" x14ac:dyDescent="0.2">
      <c r="A59" s="12" t="s">
        <v>132</v>
      </c>
      <c r="B59" s="6" t="s">
        <v>106</v>
      </c>
      <c r="C59" s="6" t="s">
        <v>47</v>
      </c>
      <c r="D59" s="6" t="s">
        <v>113</v>
      </c>
      <c r="E59" s="6" t="s">
        <v>21</v>
      </c>
      <c r="F59" s="21">
        <v>15.279722222222222</v>
      </c>
      <c r="G59" s="21">
        <v>43.978055555555557</v>
      </c>
      <c r="H59" s="7">
        <v>26.94</v>
      </c>
      <c r="I59" s="7">
        <v>0.2</v>
      </c>
      <c r="J59" s="9" t="s">
        <v>145</v>
      </c>
      <c r="K59" s="4" t="s">
        <v>137</v>
      </c>
      <c r="L59" s="31">
        <v>27.2468608278419</v>
      </c>
      <c r="M59" s="32">
        <v>0.20228266148874899</v>
      </c>
    </row>
    <row r="60" spans="1:13" ht="15" x14ac:dyDescent="0.2">
      <c r="A60" s="12" t="s">
        <v>132</v>
      </c>
      <c r="B60" s="4" t="s">
        <v>106</v>
      </c>
      <c r="C60" s="4" t="s">
        <v>15</v>
      </c>
      <c r="D60" s="4" t="s">
        <v>45</v>
      </c>
      <c r="E60" s="4" t="s">
        <v>41</v>
      </c>
      <c r="F60" s="22">
        <v>15.20611111111111</v>
      </c>
      <c r="G60" s="22">
        <v>44.4925</v>
      </c>
      <c r="H60" s="5">
        <v>30.52</v>
      </c>
      <c r="I60" s="5">
        <v>0.1</v>
      </c>
      <c r="J60" s="9" t="s">
        <v>145</v>
      </c>
      <c r="K60" s="4" t="s">
        <v>137</v>
      </c>
      <c r="L60" s="33">
        <v>30.867731244852902</v>
      </c>
      <c r="M60" s="34">
        <v>0.101141932577958</v>
      </c>
    </row>
    <row r="61" spans="1:13" ht="15" x14ac:dyDescent="0.2">
      <c r="A61" s="12" t="s">
        <v>132</v>
      </c>
      <c r="B61" s="4" t="s">
        <v>106</v>
      </c>
      <c r="C61" s="4" t="s">
        <v>15</v>
      </c>
      <c r="D61" s="4" t="s">
        <v>16</v>
      </c>
      <c r="E61" s="4" t="s">
        <v>18</v>
      </c>
      <c r="F61" s="22">
        <v>15.209166666666667</v>
      </c>
      <c r="G61" s="22">
        <v>44.4925</v>
      </c>
      <c r="H61" s="5">
        <v>29.02</v>
      </c>
      <c r="I61" s="5">
        <v>0.1</v>
      </c>
      <c r="J61" s="9" t="s">
        <v>145</v>
      </c>
      <c r="K61" s="4" t="s">
        <v>137</v>
      </c>
      <c r="L61" s="33">
        <v>29.350604146076499</v>
      </c>
      <c r="M61" s="34">
        <v>0.101141680557535</v>
      </c>
    </row>
    <row r="62" spans="1:13" ht="15" x14ac:dyDescent="0.2">
      <c r="A62" s="12" t="s">
        <v>132</v>
      </c>
      <c r="B62" s="4" t="s">
        <v>106</v>
      </c>
      <c r="C62" s="4" t="s">
        <v>15</v>
      </c>
      <c r="D62" s="4" t="s">
        <v>46</v>
      </c>
      <c r="E62" s="4" t="s">
        <v>41</v>
      </c>
      <c r="F62" s="22">
        <v>15.209166666666667</v>
      </c>
      <c r="G62" s="22">
        <v>44.4925</v>
      </c>
      <c r="H62" s="5">
        <v>28.7</v>
      </c>
      <c r="I62" s="5">
        <v>0.2</v>
      </c>
      <c r="J62" s="9" t="s">
        <v>145</v>
      </c>
      <c r="K62" s="4" t="s">
        <v>137</v>
      </c>
      <c r="L62" s="33">
        <v>29.026950854356102</v>
      </c>
      <c r="M62" s="34">
        <v>0.20228325353243301</v>
      </c>
    </row>
    <row r="63" spans="1:13" s="8" customFormat="1" ht="15" x14ac:dyDescent="0.2">
      <c r="A63" s="12" t="s">
        <v>132</v>
      </c>
      <c r="B63" s="6" t="s">
        <v>106</v>
      </c>
      <c r="C63" s="6" t="s">
        <v>22</v>
      </c>
      <c r="D63" s="6" t="s">
        <v>23</v>
      </c>
      <c r="E63" s="6" t="s">
        <v>120</v>
      </c>
      <c r="F63" s="21">
        <v>13.971388888888889</v>
      </c>
      <c r="G63" s="21">
        <v>44.097222222222221</v>
      </c>
      <c r="H63" s="7">
        <v>29.37</v>
      </c>
      <c r="I63" s="7">
        <v>0.34176014981270098</v>
      </c>
      <c r="J63" s="9" t="s">
        <v>145</v>
      </c>
      <c r="K63" s="4" t="s">
        <v>137</v>
      </c>
      <c r="L63" s="31">
        <v>29.704600152482449</v>
      </c>
      <c r="M63" s="32">
        <v>0.34566214869904399</v>
      </c>
    </row>
    <row r="64" spans="1:13" ht="15" x14ac:dyDescent="0.2">
      <c r="A64" s="12" t="s">
        <v>132</v>
      </c>
      <c r="B64" s="4" t="s">
        <v>106</v>
      </c>
      <c r="C64" s="4" t="s">
        <v>22</v>
      </c>
      <c r="D64" s="4" t="s">
        <v>26</v>
      </c>
      <c r="E64" s="4" t="s">
        <v>17</v>
      </c>
      <c r="F64" s="22">
        <v>14.126944444444446</v>
      </c>
      <c r="G64" s="22">
        <v>44.235833333333332</v>
      </c>
      <c r="H64" s="5">
        <v>28.97</v>
      </c>
      <c r="I64" s="5">
        <v>0.18</v>
      </c>
      <c r="J64" s="9" t="s">
        <v>145</v>
      </c>
      <c r="K64" s="4" t="s">
        <v>137</v>
      </c>
      <c r="L64" s="33">
        <v>29.300033307899099</v>
      </c>
      <c r="M64" s="34">
        <v>0.182055009875881</v>
      </c>
    </row>
    <row r="65" spans="1:13" ht="15" x14ac:dyDescent="0.2">
      <c r="A65" s="12" t="s">
        <v>132</v>
      </c>
      <c r="B65" s="4" t="s">
        <v>106</v>
      </c>
      <c r="C65" s="4" t="s">
        <v>22</v>
      </c>
      <c r="D65" s="4" t="s">
        <v>27</v>
      </c>
      <c r="E65" s="4" t="s">
        <v>18</v>
      </c>
      <c r="F65" s="22">
        <v>14.187777777777779</v>
      </c>
      <c r="G65" s="22">
        <v>44.271666666666668</v>
      </c>
      <c r="H65" s="5">
        <v>26.51</v>
      </c>
      <c r="I65" s="5">
        <v>0.12</v>
      </c>
      <c r="J65" s="9" t="s">
        <v>145</v>
      </c>
      <c r="K65" s="4" t="s">
        <v>137</v>
      </c>
      <c r="L65" s="33">
        <v>26.811953261224399</v>
      </c>
      <c r="M65" s="34">
        <v>0.12136951005265401</v>
      </c>
    </row>
    <row r="66" spans="1:13" ht="15" x14ac:dyDescent="0.2">
      <c r="A66" s="12" t="s">
        <v>132</v>
      </c>
      <c r="B66" s="4" t="s">
        <v>106</v>
      </c>
      <c r="C66" s="4" t="s">
        <v>48</v>
      </c>
      <c r="D66" s="4" t="s">
        <v>55</v>
      </c>
      <c r="E66" s="4" t="s">
        <v>41</v>
      </c>
      <c r="F66" s="22">
        <v>15.432499999999999</v>
      </c>
      <c r="G66" s="22">
        <v>43.49</v>
      </c>
      <c r="H66" s="5">
        <v>29.6</v>
      </c>
      <c r="I66" s="5">
        <v>0.2</v>
      </c>
      <c r="J66" s="9" t="s">
        <v>145</v>
      </c>
      <c r="K66" s="4" t="s">
        <v>137</v>
      </c>
      <c r="L66" s="33">
        <v>29.937226175996098</v>
      </c>
      <c r="M66" s="34">
        <v>0.20228355606026299</v>
      </c>
    </row>
    <row r="67" spans="1:13" ht="15" x14ac:dyDescent="0.2">
      <c r="A67" s="12" t="s">
        <v>132</v>
      </c>
      <c r="B67" s="4" t="s">
        <v>106</v>
      </c>
      <c r="C67" s="4" t="s">
        <v>49</v>
      </c>
      <c r="D67" s="4" t="s">
        <v>56</v>
      </c>
      <c r="E67" s="4" t="s">
        <v>41</v>
      </c>
      <c r="F67" s="22">
        <v>14.696111111111112</v>
      </c>
      <c r="G67" s="22">
        <v>43.88388888888889</v>
      </c>
      <c r="H67" s="5">
        <v>30.14</v>
      </c>
      <c r="I67" s="5">
        <v>0.14000000000000001</v>
      </c>
      <c r="J67" s="9" t="s">
        <v>145</v>
      </c>
      <c r="K67" s="4" t="s">
        <v>137</v>
      </c>
      <c r="L67" s="33">
        <v>30.483392022321201</v>
      </c>
      <c r="M67" s="34">
        <v>0.141598616253476</v>
      </c>
    </row>
    <row r="68" spans="1:13" ht="15" x14ac:dyDescent="0.2">
      <c r="A68" s="12" t="s">
        <v>132</v>
      </c>
      <c r="B68" s="4" t="s">
        <v>106</v>
      </c>
      <c r="C68" s="4" t="s">
        <v>50</v>
      </c>
      <c r="D68" s="4" t="s">
        <v>57</v>
      </c>
      <c r="E68" s="4" t="s">
        <v>41</v>
      </c>
      <c r="F68" s="22">
        <v>14.060833333333335</v>
      </c>
      <c r="G68" s="22">
        <v>44.68472222222222</v>
      </c>
      <c r="H68" s="5">
        <v>31.4</v>
      </c>
      <c r="I68" s="5">
        <v>0.4</v>
      </c>
      <c r="J68" s="9" t="s">
        <v>145</v>
      </c>
      <c r="K68" s="4" t="s">
        <v>137</v>
      </c>
      <c r="L68" s="33">
        <v>31.7577809017139</v>
      </c>
      <c r="M68" s="34">
        <v>0.40456832133211101</v>
      </c>
    </row>
    <row r="69" spans="1:13" ht="15" x14ac:dyDescent="0.2">
      <c r="A69" s="12" t="s">
        <v>132</v>
      </c>
      <c r="B69" s="4" t="s">
        <v>106</v>
      </c>
      <c r="C69" s="4" t="s">
        <v>51</v>
      </c>
      <c r="D69" s="4" t="s">
        <v>58</v>
      </c>
      <c r="E69" s="4" t="s">
        <v>41</v>
      </c>
      <c r="F69" s="22">
        <v>13.908888888888889</v>
      </c>
      <c r="G69" s="22">
        <v>44.733611111111109</v>
      </c>
      <c r="H69" s="5">
        <v>30.69</v>
      </c>
      <c r="I69" s="5">
        <v>0.14000000000000001</v>
      </c>
      <c r="J69" s="9" t="s">
        <v>145</v>
      </c>
      <c r="K69" s="4" t="s">
        <v>137</v>
      </c>
      <c r="L69" s="33">
        <v>31.0396725545028</v>
      </c>
      <c r="M69" s="34">
        <v>0.14159874557798899</v>
      </c>
    </row>
    <row r="70" spans="1:13" ht="15" x14ac:dyDescent="0.2">
      <c r="A70" s="12" t="s">
        <v>132</v>
      </c>
      <c r="B70" s="4" t="s">
        <v>106</v>
      </c>
      <c r="C70" s="4" t="s">
        <v>52</v>
      </c>
      <c r="D70" s="4" t="s">
        <v>59</v>
      </c>
      <c r="E70" s="4" t="s">
        <v>41</v>
      </c>
      <c r="F70" s="22">
        <v>13.371944444444445</v>
      </c>
      <c r="G70" s="22">
        <v>43.953888888888891</v>
      </c>
      <c r="H70" s="5">
        <v>31.76</v>
      </c>
      <c r="I70" s="5">
        <v>0.1</v>
      </c>
      <c r="J70" s="9" t="s">
        <v>145</v>
      </c>
      <c r="K70" s="4" t="s">
        <v>137</v>
      </c>
      <c r="L70" s="33">
        <v>32.121892499680399</v>
      </c>
      <c r="M70" s="34">
        <v>0.101142140757638</v>
      </c>
    </row>
    <row r="71" spans="1:13" ht="15" x14ac:dyDescent="0.2">
      <c r="A71" s="12" t="s">
        <v>132</v>
      </c>
      <c r="B71" s="4" t="s">
        <v>106</v>
      </c>
      <c r="C71" s="4" t="s">
        <v>53</v>
      </c>
      <c r="D71" s="4" t="s">
        <v>60</v>
      </c>
      <c r="E71" s="4" t="s">
        <v>41</v>
      </c>
      <c r="F71" s="22">
        <v>13.244722222222221</v>
      </c>
      <c r="G71" s="22">
        <v>44.017499999999998</v>
      </c>
      <c r="H71" s="5">
        <v>31.07</v>
      </c>
      <c r="I71" s="5">
        <v>0.1</v>
      </c>
      <c r="J71" s="9" t="s">
        <v>145</v>
      </c>
      <c r="K71" s="4" t="s">
        <v>137</v>
      </c>
      <c r="L71" s="33">
        <v>31.424012128021499</v>
      </c>
      <c r="M71" s="34">
        <v>0.101142024933272</v>
      </c>
    </row>
    <row r="72" spans="1:13" ht="15" x14ac:dyDescent="0.2">
      <c r="A72" s="12" t="s">
        <v>132</v>
      </c>
      <c r="B72" s="4" t="s">
        <v>106</v>
      </c>
      <c r="C72" s="4" t="s">
        <v>53</v>
      </c>
      <c r="D72" s="4" t="s">
        <v>25</v>
      </c>
      <c r="E72" s="4" t="s">
        <v>17</v>
      </c>
      <c r="F72" s="22">
        <v>13.244722222222221</v>
      </c>
      <c r="G72" s="22">
        <v>44.017222222222223</v>
      </c>
      <c r="H72" s="5">
        <v>30.71</v>
      </c>
      <c r="I72" s="5">
        <v>0.26</v>
      </c>
      <c r="J72" s="9" t="s">
        <v>145</v>
      </c>
      <c r="K72" s="4" t="s">
        <v>137</v>
      </c>
      <c r="L72" s="33">
        <v>31.059900947064001</v>
      </c>
      <c r="M72" s="34">
        <v>0.26296910766278297</v>
      </c>
    </row>
    <row r="73" spans="1:13" s="8" customFormat="1" ht="15" x14ac:dyDescent="0.2">
      <c r="A73" s="12" t="s">
        <v>132</v>
      </c>
      <c r="B73" s="6" t="s">
        <v>106</v>
      </c>
      <c r="C73" s="6" t="s">
        <v>54</v>
      </c>
      <c r="D73" s="6" t="s">
        <v>24</v>
      </c>
      <c r="E73" s="6" t="s">
        <v>121</v>
      </c>
      <c r="F73" s="21">
        <v>14.282777777777779</v>
      </c>
      <c r="G73" s="21">
        <v>44.857500000000002</v>
      </c>
      <c r="H73" s="7">
        <v>30.44</v>
      </c>
      <c r="I73" s="7">
        <v>0.26907248094147423</v>
      </c>
      <c r="J73" s="9" t="s">
        <v>145</v>
      </c>
      <c r="K73" s="4" t="s">
        <v>137</v>
      </c>
      <c r="L73" s="31">
        <v>30.786817704165198</v>
      </c>
      <c r="M73" s="32">
        <v>0.27214507110753977</v>
      </c>
    </row>
    <row r="74" spans="1:13" ht="15" x14ac:dyDescent="0.2">
      <c r="A74" s="13" t="s">
        <v>133</v>
      </c>
      <c r="B74" s="9" t="s">
        <v>106</v>
      </c>
      <c r="C74" s="4" t="s">
        <v>29</v>
      </c>
      <c r="D74" s="6" t="s">
        <v>30</v>
      </c>
      <c r="E74" s="6" t="s">
        <v>28</v>
      </c>
      <c r="F74" s="22">
        <v>15.202</v>
      </c>
      <c r="G74" s="22">
        <v>43.978999999999999</v>
      </c>
      <c r="H74" s="7">
        <v>27.67</v>
      </c>
      <c r="I74" s="7">
        <v>0.12</v>
      </c>
      <c r="J74" s="9" t="s">
        <v>146</v>
      </c>
      <c r="K74" s="4" t="s">
        <v>137</v>
      </c>
      <c r="L74" s="33">
        <v>27.8201741920678</v>
      </c>
      <c r="M74" s="34">
        <v>0.12066016517919199</v>
      </c>
    </row>
    <row r="75" spans="1:13" ht="15" x14ac:dyDescent="0.2">
      <c r="A75" s="13" t="s">
        <v>133</v>
      </c>
      <c r="B75" s="9" t="s">
        <v>106</v>
      </c>
      <c r="C75" s="4" t="s">
        <v>32</v>
      </c>
      <c r="D75" s="4" t="s">
        <v>33</v>
      </c>
      <c r="E75" s="4" t="s">
        <v>36</v>
      </c>
      <c r="F75" s="22">
        <v>15.271000000000001</v>
      </c>
      <c r="G75" s="22">
        <v>44.198999999999998</v>
      </c>
      <c r="H75" s="5">
        <v>29.61</v>
      </c>
      <c r="I75" s="5">
        <v>0.08</v>
      </c>
      <c r="J75" s="9" t="s">
        <v>146</v>
      </c>
      <c r="K75" s="4" t="s">
        <v>137</v>
      </c>
      <c r="L75" s="33">
        <v>29.770856880251898</v>
      </c>
      <c r="M75" s="34">
        <v>8.0440936183484996E-2</v>
      </c>
    </row>
    <row r="76" spans="1:13" ht="15" x14ac:dyDescent="0.2">
      <c r="A76" s="13" t="s">
        <v>133</v>
      </c>
      <c r="B76" s="9" t="s">
        <v>106</v>
      </c>
      <c r="C76" s="4" t="s">
        <v>32</v>
      </c>
      <c r="D76" s="4" t="s">
        <v>34</v>
      </c>
      <c r="E76" s="4" t="s">
        <v>31</v>
      </c>
      <c r="F76" s="22">
        <v>15.272</v>
      </c>
      <c r="G76" s="22">
        <v>44.2</v>
      </c>
      <c r="H76" s="5">
        <v>29.59</v>
      </c>
      <c r="I76" s="5">
        <v>0.12</v>
      </c>
      <c r="J76" s="9" t="s">
        <v>146</v>
      </c>
      <c r="K76" s="4" t="s">
        <v>137</v>
      </c>
      <c r="L76" s="33">
        <v>29.750746647270301</v>
      </c>
      <c r="M76" s="34">
        <v>0.12066139150770799</v>
      </c>
    </row>
    <row r="77" spans="1:13" ht="15" x14ac:dyDescent="0.2">
      <c r="A77" s="13" t="s">
        <v>133</v>
      </c>
      <c r="B77" s="9" t="s">
        <v>106</v>
      </c>
      <c r="C77" s="4" t="s">
        <v>32</v>
      </c>
      <c r="D77" s="4" t="s">
        <v>35</v>
      </c>
      <c r="E77" s="4" t="s">
        <v>31</v>
      </c>
      <c r="F77" s="22">
        <v>15.272</v>
      </c>
      <c r="G77" s="22">
        <v>44.2</v>
      </c>
      <c r="H77" s="5">
        <v>29.48</v>
      </c>
      <c r="I77" s="5">
        <v>0.13</v>
      </c>
      <c r="J77" s="9" t="s">
        <v>146</v>
      </c>
      <c r="K77" s="4" t="s">
        <v>137</v>
      </c>
      <c r="L77" s="33">
        <v>29.640140403906901</v>
      </c>
      <c r="M77" s="34">
        <v>0.13071643139085901</v>
      </c>
    </row>
    <row r="78" spans="1:13" ht="15" x14ac:dyDescent="0.2">
      <c r="A78" s="13" t="s">
        <v>133</v>
      </c>
      <c r="B78" s="9" t="s">
        <v>106</v>
      </c>
      <c r="C78" s="4" t="s">
        <v>37</v>
      </c>
      <c r="D78" s="4" t="s">
        <v>38</v>
      </c>
      <c r="E78" s="4" t="s">
        <v>36</v>
      </c>
      <c r="F78" s="22">
        <v>15.385</v>
      </c>
      <c r="G78" s="22">
        <v>44.134999999999998</v>
      </c>
      <c r="H78" s="5">
        <v>29.94</v>
      </c>
      <c r="I78" s="5">
        <v>0.24</v>
      </c>
      <c r="J78" s="9" t="s">
        <v>146</v>
      </c>
      <c r="K78" s="4" t="s">
        <v>137</v>
      </c>
      <c r="L78" s="33">
        <v>30.1026760316532</v>
      </c>
      <c r="M78" s="34">
        <v>0.24132322983850699</v>
      </c>
    </row>
    <row r="79" spans="1:13" ht="15" x14ac:dyDescent="0.2">
      <c r="A79" s="13" t="s">
        <v>133</v>
      </c>
      <c r="B79" s="9" t="s">
        <v>106</v>
      </c>
      <c r="C79" s="4" t="s">
        <v>48</v>
      </c>
      <c r="D79" s="6" t="s">
        <v>61</v>
      </c>
      <c r="E79" s="6" t="s">
        <v>36</v>
      </c>
      <c r="F79" s="21">
        <v>15.417</v>
      </c>
      <c r="G79" s="21">
        <v>44.091000000000001</v>
      </c>
      <c r="H79" s="7">
        <v>30.24</v>
      </c>
      <c r="I79" s="7">
        <v>0.18</v>
      </c>
      <c r="J79" s="9" t="s">
        <v>146</v>
      </c>
      <c r="K79" s="4" t="s">
        <v>137</v>
      </c>
      <c r="L79" s="33">
        <v>30.404330308285001</v>
      </c>
      <c r="M79" s="34">
        <v>0.18099270957154201</v>
      </c>
    </row>
    <row r="80" spans="1:13" ht="15" x14ac:dyDescent="0.2">
      <c r="A80" s="13" t="s">
        <v>133</v>
      </c>
      <c r="B80" s="9" t="s">
        <v>106</v>
      </c>
      <c r="C80" s="4" t="s">
        <v>48</v>
      </c>
      <c r="D80" s="6" t="s">
        <v>62</v>
      </c>
      <c r="E80" s="6" t="s">
        <v>36</v>
      </c>
      <c r="F80" s="21">
        <v>15.416</v>
      </c>
      <c r="G80" s="21">
        <v>44.093000000000004</v>
      </c>
      <c r="H80" s="7">
        <v>30.2</v>
      </c>
      <c r="I80" s="7">
        <v>0.26</v>
      </c>
      <c r="J80" s="9" t="s">
        <v>146</v>
      </c>
      <c r="K80" s="4" t="s">
        <v>137</v>
      </c>
      <c r="L80" s="33">
        <v>30.3641097104124</v>
      </c>
      <c r="M80" s="34">
        <v>0.26143385851829098</v>
      </c>
    </row>
    <row r="81" spans="1:13" ht="15" x14ac:dyDescent="0.2">
      <c r="A81" s="13" t="s">
        <v>133</v>
      </c>
      <c r="B81" s="9" t="s">
        <v>106</v>
      </c>
      <c r="C81" s="4" t="s">
        <v>48</v>
      </c>
      <c r="D81" s="6" t="s">
        <v>63</v>
      </c>
      <c r="E81" s="6" t="s">
        <v>36</v>
      </c>
      <c r="F81" s="21">
        <v>15.417</v>
      </c>
      <c r="G81" s="21">
        <v>44.094000000000001</v>
      </c>
      <c r="H81" s="7">
        <v>30.51</v>
      </c>
      <c r="I81" s="7">
        <v>0.36</v>
      </c>
      <c r="J81" s="9" t="s">
        <v>146</v>
      </c>
      <c r="K81" s="4" t="s">
        <v>137</v>
      </c>
      <c r="L81" s="33">
        <v>30.675819566472398</v>
      </c>
      <c r="M81" s="34">
        <v>0.36198593600977402</v>
      </c>
    </row>
    <row r="82" spans="1:13" ht="15" x14ac:dyDescent="0.2">
      <c r="A82" s="13" t="s">
        <v>133</v>
      </c>
      <c r="B82" s="9" t="s">
        <v>106</v>
      </c>
      <c r="C82" s="4" t="s">
        <v>48</v>
      </c>
      <c r="D82" s="6" t="s">
        <v>64</v>
      </c>
      <c r="E82" s="6" t="s">
        <v>36</v>
      </c>
      <c r="F82" s="21">
        <v>15.417</v>
      </c>
      <c r="G82" s="21">
        <v>44.094999999999999</v>
      </c>
      <c r="H82" s="7">
        <v>30.03</v>
      </c>
      <c r="I82" s="7">
        <v>0.26</v>
      </c>
      <c r="J82" s="9" t="s">
        <v>146</v>
      </c>
      <c r="K82" s="4" t="s">
        <v>137</v>
      </c>
      <c r="L82" s="33">
        <v>30.193172264383499</v>
      </c>
      <c r="M82" s="34">
        <v>0.26143362344897397</v>
      </c>
    </row>
    <row r="83" spans="1:13" ht="16" thickBot="1" x14ac:dyDescent="0.25">
      <c r="A83" s="16" t="s">
        <v>133</v>
      </c>
      <c r="B83" s="17" t="s">
        <v>106</v>
      </c>
      <c r="C83" s="18" t="s">
        <v>48</v>
      </c>
      <c r="D83" s="19" t="s">
        <v>65</v>
      </c>
      <c r="E83" s="19" t="s">
        <v>36</v>
      </c>
      <c r="F83" s="23">
        <v>15.414999999999999</v>
      </c>
      <c r="G83" s="23">
        <v>44.097999999999999</v>
      </c>
      <c r="H83" s="24">
        <v>30.3</v>
      </c>
      <c r="I83" s="24">
        <v>0.14000000000000001</v>
      </c>
      <c r="J83" s="17" t="s">
        <v>146</v>
      </c>
      <c r="K83" s="18" t="s">
        <v>137</v>
      </c>
      <c r="L83" s="35">
        <v>30.464661221047798</v>
      </c>
      <c r="M83" s="36">
        <v>0.140772152114574</v>
      </c>
    </row>
  </sheetData>
  <autoFilter ref="A5:M5" xr:uid="{00000000-0009-0000-0000-000000000000}"/>
  <mergeCells count="2">
    <mergeCell ref="H4:K4"/>
    <mergeCell ref="L4:M4"/>
  </mergeCells>
  <phoneticPr fontId="3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Baha Eid</dc:creator>
  <cp:lastModifiedBy>Microsoft Office User</cp:lastModifiedBy>
  <dcterms:created xsi:type="dcterms:W3CDTF">2020-07-29T09:56:11Z</dcterms:created>
  <dcterms:modified xsi:type="dcterms:W3CDTF">2021-01-24T14:50:10Z</dcterms:modified>
</cp:coreProperties>
</file>